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isd.sharepoint.com/sites/businessoffice1/businessoffice/historicals/2020-2021 Budget/"/>
    </mc:Choice>
  </mc:AlternateContent>
  <xr:revisionPtr revIDLastSave="2" documentId="11_F4B2B46B5088D68102BFE8D7A0D00132CE06DB4C" xr6:coauthVersionLast="36" xr6:coauthVersionMax="36" xr10:uidLastSave="{567D4691-2B89-4DF3-BA3E-5FD7E793FD15}"/>
  <bookViews>
    <workbookView xWindow="0" yWindow="0" windowWidth="19200" windowHeight="6930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definedNames>
    <definedName name="_xlnm.Print_Area" localSheetId="1">'Data Entry_Web Posting'!$A$1:$E$50</definedName>
  </definedNames>
  <calcPr calcId="191029"/>
</workbook>
</file>

<file path=xl/calcChain.xml><?xml version="1.0" encoding="utf-8"?>
<calcChain xmlns="http://schemas.openxmlformats.org/spreadsheetml/2006/main">
  <c r="D30" i="1" l="1"/>
  <c r="C46" i="2" l="1"/>
  <c r="D47" i="2"/>
  <c r="D5" i="2" l="1"/>
  <c r="D28" i="2" l="1"/>
  <c r="D27" i="2"/>
  <c r="D24" i="2"/>
  <c r="D23" i="2"/>
  <c r="D7" i="2" l="1"/>
  <c r="D6" i="2"/>
  <c r="D16" i="1"/>
  <c r="D8" i="2" s="1"/>
  <c r="D38" i="2" l="1"/>
  <c r="D48" i="1" l="1"/>
  <c r="D36" i="2" l="1"/>
  <c r="D37" i="2"/>
  <c r="D34" i="2"/>
  <c r="D35" i="2"/>
  <c r="D2" i="2"/>
  <c r="G43" i="2"/>
  <c r="G42" i="2"/>
  <c r="F42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40" i="2" l="1"/>
  <c r="D50" i="1"/>
  <c r="D42" i="2" s="1"/>
  <c r="D46" i="2" s="1"/>
  <c r="D48" i="2" s="1"/>
  <c r="E50" i="1" l="1"/>
</calcChain>
</file>

<file path=xl/sharedStrings.xml><?xml version="1.0" encoding="utf-8"?>
<sst xmlns="http://schemas.openxmlformats.org/spreadsheetml/2006/main" count="2225" uniqueCount="2182">
  <si>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</si>
  <si>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</si>
  <si>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</si>
  <si>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</si>
  <si>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</si>
  <si>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</si>
  <si>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</si>
  <si>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</si>
  <si>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</si>
  <si>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</si>
  <si>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</si>
  <si>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</si>
  <si>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</si>
  <si>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</si>
  <si>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</si>
  <si>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</si>
  <si>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</si>
  <si>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</si>
  <si>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</si>
  <si>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</si>
  <si>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</si>
  <si>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</si>
  <si>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</si>
  <si>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</si>
  <si>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</si>
  <si>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</si>
  <si>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</si>
  <si>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</si>
  <si>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</si>
  <si>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</si>
  <si>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</si>
  <si>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</si>
  <si>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</si>
  <si>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</si>
  <si>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</si>
  <si>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</si>
  <si>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</si>
  <si>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</si>
  <si>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</si>
  <si>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</si>
  <si>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</si>
  <si>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</si>
  <si>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</si>
  <si>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</si>
  <si>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</si>
  <si>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</si>
  <si>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</si>
  <si>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</si>
  <si>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</si>
  <si>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</si>
  <si>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</si>
  <si>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</si>
  <si>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</si>
  <si>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</si>
  <si>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</si>
  <si>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</si>
  <si>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</si>
  <si>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</si>
  <si>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</si>
  <si>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</si>
  <si>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</si>
  <si>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</si>
  <si>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</si>
  <si>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</si>
  <si>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</si>
  <si>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</si>
  <si>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</si>
  <si>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</si>
  <si>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</si>
  <si>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</si>
  <si>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</si>
  <si>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</si>
  <si>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</si>
  <si>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</si>
  <si>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</si>
  <si>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</si>
  <si>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</si>
  <si>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</si>
  <si>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</si>
  <si>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</si>
  <si>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</si>
  <si>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</si>
  <si>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</si>
  <si>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</si>
  <si>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</si>
  <si>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</si>
  <si>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</si>
  <si>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</si>
  <si>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</si>
  <si>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</si>
  <si>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</si>
  <si>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</si>
  <si>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</si>
  <si>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</si>
  <si>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</si>
  <si>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</si>
  <si>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</si>
  <si>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</si>
  <si>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</si>
  <si>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</si>
  <si>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</si>
  <si>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</si>
  <si>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</si>
  <si>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</si>
  <si>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</si>
  <si>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</si>
  <si>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</si>
  <si>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</si>
  <si>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</si>
  <si>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</si>
  <si>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</si>
  <si>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</si>
  <si>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</si>
  <si>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</si>
  <si>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</si>
  <si>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</si>
  <si>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</si>
  <si>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</si>
  <si>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</si>
  <si>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</si>
  <si>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</si>
  <si>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</si>
  <si>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</si>
  <si>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</si>
  <si>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</si>
  <si>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</si>
  <si>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</si>
  <si>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</si>
  <si>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</si>
  <si>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</si>
  <si>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</si>
  <si>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</si>
  <si>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</si>
  <si>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</si>
  <si>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</si>
  <si>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</si>
  <si>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</si>
  <si>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</si>
  <si>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</si>
  <si>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</si>
  <si>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</si>
  <si>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</si>
  <si>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</si>
  <si>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</si>
  <si>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</si>
  <si>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</si>
  <si>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</si>
  <si>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</si>
  <si>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</si>
  <si>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</si>
  <si>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</si>
  <si>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</si>
  <si>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</si>
  <si>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</si>
  <si>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</si>
  <si>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</si>
  <si>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</si>
  <si>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</si>
  <si>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</si>
  <si>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</si>
  <si>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</si>
  <si>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</si>
  <si>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</si>
  <si>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</si>
  <si>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</si>
  <si>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</si>
  <si>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</si>
  <si>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</si>
  <si>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</si>
  <si>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</si>
  <si>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</si>
  <si>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</si>
  <si>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</si>
  <si>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</si>
  <si>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</si>
  <si>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</si>
  <si>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</si>
  <si>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</si>
  <si>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</si>
  <si>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</si>
  <si>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</si>
  <si>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</si>
  <si>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</si>
  <si>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</si>
  <si>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</si>
  <si>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</si>
  <si>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</si>
  <si>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</si>
  <si>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</si>
  <si>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</si>
  <si>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</si>
  <si>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</si>
  <si>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</si>
  <si>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</si>
  <si>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</si>
  <si>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</si>
  <si>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</si>
  <si>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</si>
  <si>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</si>
  <si>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</si>
  <si>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</si>
  <si>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</si>
  <si>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</si>
  <si>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</si>
  <si>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</si>
  <si>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</si>
  <si>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</si>
  <si>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</si>
  <si>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</si>
  <si>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</si>
  <si>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</si>
  <si>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</si>
  <si>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</si>
  <si>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</si>
  <si>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</si>
  <si>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</si>
  <si>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</si>
  <si>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</si>
  <si>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</si>
  <si>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</si>
  <si>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</si>
  <si>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</si>
  <si>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</si>
  <si>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</si>
  <si>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</si>
  <si>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</si>
  <si>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</si>
  <si>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</si>
  <si>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</si>
  <si>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</si>
  <si>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</si>
  <si>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</si>
  <si>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</si>
  <si>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</si>
  <si>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</si>
  <si>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</si>
  <si>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</si>
  <si>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</si>
  <si>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</si>
  <si>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</si>
  <si>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</si>
  <si>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</si>
  <si>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</si>
  <si>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</si>
  <si>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</si>
  <si>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</si>
  <si>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</si>
  <si>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</si>
  <si>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</si>
  <si>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</si>
  <si>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</si>
  <si>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</si>
  <si>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</si>
  <si>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</si>
  <si>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</si>
  <si>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</si>
  <si>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</si>
  <si>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</si>
  <si>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</si>
  <si>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</si>
  <si>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</si>
  <si>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</si>
  <si>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</si>
  <si>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</si>
  <si>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</si>
  <si>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</si>
  <si>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</si>
  <si>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</si>
  <si>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</si>
  <si>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</si>
  <si>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</si>
  <si>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</si>
  <si>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</si>
  <si>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</si>
  <si>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</si>
  <si>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</si>
  <si>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</si>
  <si>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</si>
  <si>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</si>
  <si>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</si>
  <si>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</si>
  <si>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</si>
  <si>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</si>
  <si>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</si>
  <si>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</si>
  <si>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</si>
  <si>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</si>
  <si>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</si>
  <si>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</si>
  <si>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</si>
  <si>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</si>
  <si>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</si>
  <si>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</si>
  <si>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</si>
  <si>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</si>
  <si>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</si>
  <si>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</si>
  <si>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</si>
  <si>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</si>
  <si>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</si>
  <si>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</si>
  <si>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</si>
  <si>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</si>
  <si>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</si>
  <si>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</si>
  <si>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</si>
  <si>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</si>
  <si>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</si>
  <si>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</si>
  <si>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</si>
  <si>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</si>
  <si>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</si>
  <si>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</si>
  <si>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</si>
  <si>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</si>
  <si>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</si>
  <si>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</si>
  <si>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</si>
  <si>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</si>
  <si>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</si>
  <si>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</si>
  <si>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</si>
  <si>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</si>
  <si>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</si>
  <si>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</si>
  <si>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</si>
  <si>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</si>
  <si>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</si>
  <si>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</si>
  <si>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</si>
  <si>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</si>
  <si>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</si>
  <si>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</si>
  <si>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</si>
  <si>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</si>
  <si>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</si>
  <si>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</si>
  <si>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</si>
  <si>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</si>
  <si>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</si>
  <si>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</si>
  <si>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</si>
  <si>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</si>
  <si>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</si>
  <si>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</si>
  <si>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</si>
  <si>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</si>
  <si>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</si>
  <si>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</si>
  <si>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</si>
  <si>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</si>
  <si>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</si>
  <si>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</si>
  <si>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</si>
  <si>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</si>
  <si>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</si>
  <si>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</si>
  <si>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</si>
  <si>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</si>
  <si>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</si>
  <si>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</si>
  <si>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</si>
  <si>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</si>
  <si>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</si>
  <si>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</si>
  <si>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</si>
  <si>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</si>
  <si>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</si>
  <si>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</si>
  <si>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</si>
  <si>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</si>
  <si>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</si>
  <si>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</si>
  <si>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</si>
  <si>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</si>
  <si>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</si>
  <si>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</si>
  <si>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</si>
  <si>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</si>
  <si>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</si>
  <si>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</si>
  <si>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</si>
  <si>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</si>
  <si>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</si>
  <si>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</si>
  <si>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</si>
  <si>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</si>
  <si>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</si>
  <si>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</si>
  <si>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</si>
  <si>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</si>
  <si>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</si>
  <si>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</si>
  <si>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</si>
  <si>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</si>
  <si>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</si>
  <si>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</si>
  <si>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</si>
  <si>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</si>
  <si>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</si>
  <si>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</si>
  <si>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</si>
  <si>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</si>
  <si>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</si>
  <si>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</si>
  <si>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</si>
  <si>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</si>
  <si>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</si>
  <si>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</si>
  <si>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</si>
  <si>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</si>
  <si>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</si>
  <si>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</si>
  <si>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</si>
  <si>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</si>
  <si>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</si>
  <si>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</si>
  <si>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</si>
  <si>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</si>
  <si>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</si>
  <si>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</si>
  <si>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</si>
  <si>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</si>
  <si>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</si>
  <si>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</si>
  <si>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</si>
  <si>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</si>
  <si>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</si>
  <si>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</si>
  <si>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</si>
  <si>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</si>
  <si>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</si>
  <si>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</si>
  <si>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</si>
  <si>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</si>
  <si>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</si>
  <si>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</si>
  <si>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</si>
  <si>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</si>
  <si>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</si>
  <si>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</si>
  <si>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</si>
  <si>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</si>
  <si>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</si>
  <si>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</si>
  <si>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</si>
  <si>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</si>
  <si>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</si>
  <si>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</si>
  <si>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</si>
  <si>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</si>
  <si>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</si>
  <si>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</si>
  <si>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</si>
  <si>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</si>
  <si>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</si>
  <si>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</si>
  <si>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</si>
  <si>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</si>
  <si>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</si>
  <si>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</si>
  <si>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</si>
  <si>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</si>
  <si>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</si>
  <si>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</si>
  <si>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</si>
  <si>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</si>
  <si>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</si>
  <si>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</si>
  <si>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</si>
  <si>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</si>
  <si>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</si>
  <si>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</si>
  <si>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</si>
  <si>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</si>
  <si>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</si>
  <si>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</si>
  <si>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</si>
  <si>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</si>
  <si>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</si>
  <si>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</si>
  <si>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</si>
  <si>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</si>
  <si>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</si>
  <si>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</si>
  <si>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</si>
  <si>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</si>
  <si>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</si>
  <si>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</si>
  <si>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</si>
  <si>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</si>
  <si>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</si>
  <si>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</si>
  <si>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</si>
  <si>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</si>
  <si>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</si>
  <si>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</si>
  <si>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</si>
  <si>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</si>
  <si>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</si>
  <si>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</si>
  <si>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</si>
  <si>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</si>
  <si>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</si>
  <si>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</si>
  <si>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</si>
  <si>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</si>
  <si>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</si>
  <si>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</si>
  <si>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</si>
  <si>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</si>
  <si>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</si>
  <si>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</si>
  <si>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</si>
  <si>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</si>
  <si>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</si>
  <si>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</si>
  <si>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</si>
  <si>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</si>
  <si>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</si>
  <si>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</si>
  <si>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</si>
  <si>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</si>
  <si>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</si>
  <si>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</si>
  <si>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</si>
  <si>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</si>
  <si>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</si>
  <si>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</si>
  <si>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</si>
  <si>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</si>
  <si>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</si>
  <si>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</si>
  <si>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</si>
  <si>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</si>
  <si>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</si>
  <si>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</si>
  <si>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</si>
  <si>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</si>
  <si>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</si>
  <si>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</si>
  <si>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</si>
  <si>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</si>
  <si>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</si>
  <si>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</si>
  <si>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</si>
  <si>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</si>
  <si>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</si>
  <si>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</si>
  <si>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</si>
  <si>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</si>
  <si>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</si>
  <si>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</si>
  <si>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</si>
  <si>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</si>
  <si>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</si>
  <si>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</si>
  <si>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</si>
  <si>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</si>
  <si>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</si>
  <si>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</si>
  <si>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</si>
  <si>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</si>
  <si>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</si>
  <si>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</si>
  <si>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</si>
  <si>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</si>
  <si>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</si>
  <si>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</si>
  <si>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</si>
  <si>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</si>
  <si>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</si>
  <si>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</si>
  <si>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</si>
  <si>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</si>
  <si>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</si>
  <si>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</si>
  <si>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</si>
  <si>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</si>
  <si>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</si>
  <si>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</si>
  <si>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</si>
  <si>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</si>
  <si>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</si>
  <si>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</si>
  <si>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</si>
  <si>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</si>
  <si>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</si>
  <si>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</si>
  <si>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</si>
  <si>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</si>
  <si>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</si>
  <si>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</si>
  <si>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</si>
  <si>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</si>
  <si>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</si>
  <si>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</si>
  <si>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</si>
  <si>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</si>
  <si>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</si>
  <si>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</si>
  <si>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</si>
  <si>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</si>
  <si>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</si>
  <si>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</si>
  <si>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</si>
  <si>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</si>
  <si>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</si>
  <si>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</si>
  <si>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</si>
  <si>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</si>
  <si>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</si>
  <si>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</si>
  <si>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</si>
  <si>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</si>
  <si>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</si>
  <si>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</si>
  <si>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</si>
  <si>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</si>
  <si>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</si>
  <si>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</si>
  <si>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</si>
  <si>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</si>
  <si>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</si>
  <si>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</si>
  <si>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</si>
  <si>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</si>
  <si>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</si>
  <si>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</si>
  <si>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</si>
  <si>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</si>
  <si>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</si>
  <si>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</si>
  <si>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</si>
  <si>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</si>
  <si>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</si>
  <si>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</si>
  <si>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</si>
  <si>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</si>
  <si>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</si>
  <si>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</si>
  <si>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</si>
  <si>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</si>
  <si>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</si>
  <si>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</si>
  <si>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</si>
  <si>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</si>
  <si>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</si>
  <si>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</si>
  <si>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</si>
  <si>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</si>
  <si>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</si>
  <si>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</si>
  <si>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</si>
  <si>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</si>
  <si>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</si>
  <si>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</si>
  <si>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</si>
  <si>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</si>
  <si>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</si>
  <si>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</si>
  <si>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</si>
  <si>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</si>
  <si>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</si>
  <si>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</si>
  <si>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</si>
  <si>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</si>
  <si>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</si>
  <si>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</si>
  <si>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</si>
  <si>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</si>
  <si>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</si>
  <si>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</si>
  <si>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</si>
  <si>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</si>
  <si>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</si>
  <si>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</si>
  <si>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</si>
  <si>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</si>
  <si>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</si>
  <si>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</si>
  <si>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</si>
  <si>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</si>
  <si>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</si>
  <si>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</si>
  <si>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</si>
  <si>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</si>
  <si>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</si>
  <si>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</si>
  <si>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</si>
  <si>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</si>
  <si>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</si>
  <si>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</si>
  <si>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</si>
  <si>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</si>
  <si>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</si>
  <si>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</si>
  <si>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</si>
  <si>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</si>
  <si>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</si>
  <si>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</si>
  <si>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</si>
  <si>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</si>
  <si>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</si>
  <si>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</si>
  <si>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</si>
  <si>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</si>
  <si>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</si>
  <si>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</si>
  <si>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</si>
  <si>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</si>
  <si>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</si>
  <si>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</si>
  <si>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</si>
  <si>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</si>
  <si>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</si>
  <si>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</si>
  <si>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</si>
  <si>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</si>
  <si>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</si>
  <si>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</si>
  <si>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</si>
  <si>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</si>
  <si>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</si>
  <si>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</si>
  <si>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</si>
  <si>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</si>
  <si>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</si>
  <si>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</si>
  <si>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</si>
  <si>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</si>
  <si>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</si>
  <si>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</si>
  <si>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</si>
  <si>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</si>
  <si>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</si>
  <si>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</si>
  <si>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</si>
  <si>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</si>
  <si>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</si>
  <si>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</si>
  <si>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</si>
  <si>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</si>
  <si>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</si>
  <si>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</si>
  <si>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</si>
  <si>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</si>
  <si>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</si>
  <si>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</si>
  <si>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</si>
  <si>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</si>
  <si>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</si>
  <si>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</si>
  <si>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</si>
  <si>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</si>
  <si>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</si>
  <si>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</si>
  <si>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</si>
  <si>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</si>
  <si>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</si>
  <si>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</si>
  <si>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</si>
  <si>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</si>
  <si>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</si>
  <si>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</si>
  <si>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</si>
  <si>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</si>
  <si>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</si>
  <si>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</si>
  <si>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</si>
  <si>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</si>
  <si>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</si>
  <si>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</si>
  <si>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</si>
  <si>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</si>
  <si>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</si>
  <si>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</si>
  <si>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</si>
  <si>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</si>
  <si>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</si>
  <si>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</si>
  <si>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</si>
  <si>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</si>
  <si>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</si>
  <si>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</si>
  <si>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</si>
  <si>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</si>
  <si>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</si>
  <si>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</si>
  <si>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</si>
  <si>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</si>
  <si>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</si>
  <si>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</si>
  <si>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</si>
  <si>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</si>
  <si>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</si>
  <si>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</si>
  <si>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</si>
  <si>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</si>
  <si>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</si>
  <si>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</si>
  <si>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</si>
  <si>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</si>
  <si>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</si>
  <si>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</si>
  <si>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</si>
  <si>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</si>
  <si>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</si>
  <si>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</si>
  <si>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</si>
  <si>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</si>
  <si>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</si>
  <si>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</si>
  <si>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</si>
  <si>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</si>
  <si>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</si>
  <si>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</si>
  <si>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</si>
  <si>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</si>
  <si>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</si>
  <si>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</si>
  <si>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</si>
  <si>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</si>
  <si>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</si>
  <si>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</si>
  <si>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</si>
  <si>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</si>
  <si>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</si>
  <si>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</si>
  <si>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</si>
  <si>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</si>
  <si>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</si>
  <si>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</si>
  <si>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</si>
  <si>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</si>
  <si>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</si>
  <si>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</si>
  <si>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</si>
  <si>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</si>
  <si>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</si>
  <si>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</si>
  <si>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</si>
  <si>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</si>
  <si>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</si>
  <si>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</si>
  <si>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</si>
  <si>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</si>
  <si>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</si>
  <si>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</si>
  <si>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</si>
  <si>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</si>
  <si>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</si>
  <si>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</si>
  <si>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</si>
  <si>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</si>
  <si>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</si>
  <si>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</si>
  <si>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</si>
  <si>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</si>
  <si>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</si>
  <si>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</si>
  <si>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</si>
  <si>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</si>
  <si>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</si>
  <si>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</si>
  <si>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</si>
  <si>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</si>
  <si>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</si>
  <si>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</si>
  <si>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</si>
  <si>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</si>
  <si>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</si>
  <si>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</si>
  <si>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</si>
  <si>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</si>
  <si>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</si>
  <si>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</si>
  <si>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</si>
  <si>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</si>
  <si>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</si>
  <si>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</si>
  <si>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</si>
  <si>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</si>
  <si>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</si>
  <si>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</si>
  <si>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</si>
  <si>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</si>
  <si>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</si>
  <si>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</si>
  <si>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</si>
  <si>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</si>
  <si>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</si>
  <si>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</si>
  <si>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</si>
  <si>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</si>
  <si>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</si>
  <si>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</si>
  <si>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</si>
  <si>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</si>
  <si>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</si>
  <si>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</si>
  <si>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</si>
  <si>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</si>
  <si>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</si>
  <si>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</si>
  <si>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</si>
  <si>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</si>
  <si>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</si>
  <si>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</si>
  <si>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</si>
  <si>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</si>
  <si>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</si>
  <si>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</si>
  <si>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</si>
  <si>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</si>
  <si>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</si>
  <si>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</si>
  <si>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</si>
  <si>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</si>
  <si>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</si>
  <si>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</si>
  <si>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</si>
  <si>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</si>
  <si>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</si>
  <si>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</si>
  <si>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</si>
  <si>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</si>
  <si>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</si>
  <si>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</si>
  <si>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</si>
  <si>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</si>
  <si>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</si>
  <si>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</si>
  <si>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</si>
  <si>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</si>
  <si>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</si>
  <si>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</si>
  <si>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</si>
  <si>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</si>
  <si>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</si>
  <si>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</si>
  <si>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</si>
  <si>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</si>
  <si>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</si>
  <si>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</si>
  <si>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</si>
  <si>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</si>
  <si>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</si>
  <si>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</si>
  <si>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</si>
  <si>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</si>
  <si>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</si>
  <si>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</si>
  <si>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</si>
  <si>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</si>
  <si>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</si>
  <si>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</si>
  <si>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</si>
  <si>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</si>
  <si>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</si>
  <si>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</si>
  <si>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</si>
  <si>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</si>
  <si>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</si>
  <si>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</si>
  <si>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</si>
  <si>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</si>
  <si>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</si>
  <si>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</si>
  <si>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</si>
  <si>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</si>
  <si>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</si>
  <si>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</si>
  <si>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</si>
  <si>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</si>
  <si>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</si>
  <si>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</si>
  <si>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</si>
  <si>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</si>
  <si>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</si>
  <si>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</si>
  <si>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</si>
  <si>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</si>
  <si>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</si>
  <si>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</si>
  <si>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</si>
  <si>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</si>
  <si>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</si>
  <si>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</si>
  <si>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</si>
  <si>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</si>
  <si>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</si>
  <si>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</si>
  <si>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</si>
  <si>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</si>
  <si>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</si>
  <si>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</si>
  <si>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</si>
  <si>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</si>
  <si>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</si>
  <si>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</si>
  <si>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</si>
  <si>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</si>
  <si>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</si>
  <si>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</si>
  <si>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</si>
  <si>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</si>
  <si>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</si>
  <si>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</si>
  <si>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</si>
  <si>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</si>
  <si>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</si>
  <si>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</si>
  <si>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</si>
  <si>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</si>
  <si>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</si>
  <si>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</si>
  <si>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</si>
  <si>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</si>
  <si>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</si>
  <si>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</si>
  <si>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</si>
  <si>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</si>
  <si>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</si>
  <si>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</si>
  <si>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</si>
  <si>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</si>
  <si>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</si>
  <si>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</si>
  <si>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</si>
  <si>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</si>
  <si>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</si>
  <si>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</si>
  <si>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</si>
  <si>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</si>
  <si>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</si>
  <si>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</si>
  <si>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</si>
  <si>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</si>
  <si>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</si>
  <si>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</si>
  <si>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</si>
  <si>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</si>
  <si>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</si>
  <si>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</si>
  <si>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</si>
  <si>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</si>
  <si>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</si>
  <si>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</si>
  <si>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</si>
  <si>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</si>
  <si>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</si>
  <si>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</si>
  <si>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</si>
  <si>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</si>
  <si>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</si>
  <si>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</si>
  <si>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</si>
  <si>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</si>
  <si>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</si>
  <si>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</si>
  <si>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</si>
  <si>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</si>
  <si>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</si>
  <si>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</si>
  <si>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</si>
  <si>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</si>
  <si>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</si>
  <si>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</si>
  <si>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</si>
  <si>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</si>
  <si>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</si>
  <si>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</si>
  <si>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</si>
  <si>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</si>
  <si>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</si>
  <si>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</si>
  <si>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</si>
  <si>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</si>
  <si>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</si>
  <si>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</si>
  <si>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</si>
  <si>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</si>
  <si>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</si>
  <si>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</si>
  <si>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</si>
  <si>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</si>
  <si>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</si>
  <si>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</si>
  <si>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</si>
  <si>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</si>
  <si>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</si>
  <si>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</si>
  <si>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</si>
  <si>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</si>
  <si>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</si>
  <si>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</si>
  <si>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</si>
  <si>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</si>
  <si>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</si>
  <si>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</si>
  <si>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</si>
  <si>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</si>
  <si>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</si>
  <si>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</si>
  <si>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</si>
  <si>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</si>
  <si>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</si>
  <si>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</si>
  <si>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</si>
  <si>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</si>
  <si>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</si>
  <si>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</si>
  <si>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</si>
  <si>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</si>
  <si>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</si>
  <si>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</si>
  <si>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</si>
  <si>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</si>
  <si>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</si>
  <si>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</si>
  <si>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</si>
  <si>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</si>
  <si>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</si>
  <si>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</si>
  <si>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</si>
  <si>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</si>
  <si>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</si>
  <si>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</si>
  <si>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</si>
  <si>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</si>
  <si>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</si>
  <si>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</si>
  <si>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</si>
  <si>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</si>
  <si>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</si>
  <si>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</si>
  <si>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</si>
  <si>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</si>
  <si>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</si>
  <si>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</si>
  <si>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</si>
  <si>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</si>
  <si>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</si>
  <si>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</si>
  <si>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</si>
  <si>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</si>
  <si>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</si>
  <si>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</si>
  <si>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</si>
  <si>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</si>
  <si>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</si>
  <si>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</si>
  <si>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</si>
  <si>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</si>
  <si>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</si>
  <si>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</si>
  <si>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</si>
  <si>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</si>
  <si>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</si>
  <si>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</si>
  <si>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</si>
  <si>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</si>
  <si>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</si>
  <si>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</si>
  <si>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</si>
  <si>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</si>
  <si>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</si>
  <si>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</si>
  <si>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</si>
  <si>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</si>
  <si>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</si>
  <si>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</si>
  <si>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</si>
  <si>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</si>
  <si>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</si>
  <si>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</si>
  <si>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</si>
  <si>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</si>
  <si>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</si>
  <si>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</si>
  <si>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</si>
  <si>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</si>
  <si>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</si>
  <si>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</si>
  <si>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</si>
  <si>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</si>
  <si>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</si>
  <si>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</si>
  <si>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</si>
  <si>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</si>
  <si>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</si>
  <si>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</si>
  <si>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</si>
  <si>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</si>
  <si>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</si>
  <si>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</si>
  <si>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</si>
  <si>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</si>
  <si>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</si>
  <si>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</si>
  <si>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</si>
  <si>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</si>
  <si>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</si>
  <si>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</si>
  <si>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</si>
  <si>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</si>
  <si>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</si>
  <si>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</si>
  <si>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</si>
  <si>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</si>
  <si>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</si>
  <si>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</si>
  <si>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</si>
  <si>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</si>
  <si>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</si>
  <si>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</si>
  <si>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</si>
  <si>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</si>
  <si>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</si>
  <si>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</si>
  <si>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</si>
  <si>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</si>
  <si>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</si>
  <si>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</si>
  <si>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</si>
  <si>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</si>
  <si>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</si>
  <si>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</si>
  <si>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</si>
  <si>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</si>
  <si>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</si>
  <si>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</si>
  <si>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</si>
  <si>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</si>
  <si>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</si>
  <si>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</si>
  <si>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</si>
  <si>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</si>
  <si>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</si>
  <si>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</si>
  <si>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</si>
  <si>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</si>
  <si>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</si>
  <si>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</si>
  <si>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</si>
  <si>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</si>
  <si>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</si>
  <si>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</si>
  <si>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</si>
  <si>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</si>
  <si>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</si>
  <si>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</si>
  <si>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</si>
  <si>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</si>
  <si>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</si>
  <si>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</si>
  <si>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</si>
  <si>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</si>
  <si>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</si>
  <si>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</si>
  <si>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</si>
  <si>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</si>
  <si>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</si>
  <si>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</si>
  <si>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</si>
  <si>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</si>
  <si>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</si>
  <si>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</si>
  <si>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</si>
  <si>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</si>
  <si>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</si>
  <si>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</si>
  <si>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</si>
  <si>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</si>
  <si>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</si>
  <si>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</si>
  <si>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</si>
  <si>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</si>
  <si>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</si>
  <si>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</si>
  <si>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</si>
  <si>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</si>
  <si>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</si>
  <si>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</si>
  <si>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</si>
  <si>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</si>
  <si>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</si>
  <si>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</si>
  <si>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</si>
  <si>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</si>
  <si>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</si>
  <si>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</si>
  <si>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</si>
  <si>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</si>
  <si>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</si>
  <si>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</si>
  <si>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</si>
  <si>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</si>
  <si>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</si>
  <si>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</si>
  <si>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</si>
  <si>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</si>
  <si>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</si>
  <si>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</si>
  <si>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</si>
  <si>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</si>
  <si>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</si>
  <si>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</si>
  <si>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</si>
  <si>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</si>
  <si>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</si>
  <si>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</si>
  <si>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</si>
  <si>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</si>
  <si>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</si>
  <si>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</si>
  <si>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</si>
  <si>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</si>
  <si>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</si>
  <si>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</si>
  <si>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</si>
  <si>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</si>
  <si>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</si>
  <si>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</si>
  <si>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</si>
  <si>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</si>
  <si>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</si>
  <si>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</si>
  <si>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</si>
  <si>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</si>
  <si>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</si>
  <si>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</si>
  <si>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</si>
  <si>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</si>
  <si>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</si>
  <si>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</si>
  <si>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</si>
  <si>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</si>
  <si>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</si>
  <si>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</si>
  <si>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</si>
  <si>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</si>
  <si>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</si>
  <si>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</si>
  <si>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</si>
  <si>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</si>
  <si>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</si>
  <si>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</si>
  <si>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</si>
  <si>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</si>
  <si>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</si>
  <si>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</si>
  <si>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</si>
  <si>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</si>
  <si>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</si>
  <si>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</si>
  <si>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</si>
  <si>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</si>
  <si>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</si>
  <si>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</si>
  <si>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</si>
  <si>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</si>
  <si>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</si>
  <si>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</si>
  <si>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</si>
  <si>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</si>
  <si>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</si>
  <si>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</si>
  <si>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</si>
  <si>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</si>
  <si>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</si>
  <si>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</si>
  <si>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</si>
  <si>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</si>
  <si>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</si>
  <si>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</si>
  <si>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</si>
  <si>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</si>
  <si>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</si>
  <si>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</si>
  <si>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</si>
  <si>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</si>
  <si>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</si>
  <si>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</si>
  <si>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</si>
  <si>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</si>
  <si>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</si>
  <si>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</si>
  <si>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</si>
  <si>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</si>
  <si>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</si>
  <si>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</si>
  <si>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</si>
  <si>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</si>
  <si>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</si>
  <si>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</si>
  <si>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</si>
  <si>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</si>
  <si>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</si>
  <si>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</si>
  <si>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</si>
  <si>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</si>
  <si>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</si>
  <si>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</si>
  <si>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</si>
  <si>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</si>
  <si>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</si>
  <si>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</si>
  <si>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</si>
  <si>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</si>
  <si>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</si>
  <si>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</si>
  <si>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</si>
  <si>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</si>
  <si>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</si>
  <si>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</si>
  <si>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</si>
  <si>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</si>
  <si>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</si>
  <si>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</si>
  <si>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</si>
  <si>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</si>
  <si>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</si>
  <si>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</si>
  <si>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</si>
  <si>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</si>
  <si>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</si>
  <si>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</si>
  <si>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</si>
  <si>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</si>
  <si>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</si>
  <si>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</si>
  <si>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</si>
  <si>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</si>
  <si>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</si>
  <si>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</si>
  <si>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</si>
  <si>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</si>
  <si>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</si>
  <si>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</si>
  <si>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</si>
  <si>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</si>
  <si>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</si>
  <si>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</si>
  <si>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</si>
  <si>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</si>
  <si>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</si>
  <si>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</si>
  <si>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</si>
  <si>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</si>
  <si>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</si>
  <si>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</si>
  <si>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</si>
  <si>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</si>
  <si>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</si>
  <si>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</si>
  <si>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</si>
  <si>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</si>
  <si>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</si>
  <si>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</si>
  <si>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</si>
  <si>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</si>
  <si>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</si>
  <si>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</si>
  <si>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</si>
  <si>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</si>
  <si>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</si>
  <si>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</si>
  <si>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</si>
  <si>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</si>
  <si>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</si>
  <si>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</si>
  <si>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</si>
  <si>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</si>
  <si>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</si>
  <si>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</si>
  <si>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</si>
  <si>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</si>
  <si>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</si>
  <si>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</si>
  <si>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</si>
  <si>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</si>
  <si>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</si>
  <si>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</si>
  <si>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</si>
  <si>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</si>
  <si>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</si>
  <si>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</si>
  <si>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</si>
  <si>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</si>
  <si>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</si>
  <si>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</si>
  <si>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</si>
  <si>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</si>
  <si>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</si>
  <si>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</si>
  <si>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</si>
  <si>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</si>
  <si>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</si>
  <si>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</si>
  <si>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</si>
  <si>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</si>
  <si>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</si>
  <si>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</si>
  <si>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</si>
  <si>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</si>
  <si>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</si>
  <si>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</si>
  <si>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</si>
  <si>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</si>
  <si>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</si>
  <si>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</si>
  <si>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</si>
  <si>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</si>
  <si>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</si>
  <si>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</si>
  <si>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</si>
  <si>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</si>
  <si>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</si>
  <si>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</si>
  <si>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</si>
  <si>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</si>
  <si>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</si>
  <si>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</si>
  <si>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</si>
  <si>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</si>
  <si>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</si>
  <si>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</si>
  <si>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</si>
  <si>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</si>
  <si>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</si>
  <si>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</si>
  <si>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</si>
  <si>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</si>
  <si>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</si>
  <si>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</si>
  <si>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</si>
  <si>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</si>
  <si>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</si>
  <si>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</si>
  <si>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</si>
  <si>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</si>
  <si>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</si>
  <si>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</si>
  <si>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</si>
  <si>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</si>
  <si>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</si>
  <si>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</si>
  <si>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</si>
  <si>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</si>
  <si>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</si>
  <si>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</si>
  <si>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</si>
  <si>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</si>
  <si>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</si>
  <si>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</si>
  <si>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</si>
  <si>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</si>
  <si>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</si>
  <si>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</si>
  <si>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</si>
  <si>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</si>
  <si>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</si>
  <si>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</si>
  <si>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</si>
  <si>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</si>
  <si>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</si>
  <si>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</si>
  <si>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</si>
  <si>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</si>
  <si>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</si>
  <si>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</si>
  <si>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</si>
  <si>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</si>
  <si>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</si>
  <si>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</si>
  <si>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</si>
  <si>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</si>
  <si>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</si>
  <si>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</si>
  <si>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</si>
  <si>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</si>
  <si>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</si>
  <si>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</si>
  <si>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</si>
  <si>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</si>
  <si>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</si>
  <si>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</si>
  <si>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</si>
  <si>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</si>
  <si>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</si>
  <si>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</si>
  <si>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</si>
  <si>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</si>
  <si>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</si>
  <si>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</si>
  <si>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</si>
  <si>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</si>
  <si>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</si>
  <si>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</si>
  <si>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</si>
  <si>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</si>
  <si>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</si>
  <si>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</si>
  <si>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</si>
  <si>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</si>
  <si>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</si>
  <si>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</si>
  <si>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</si>
  <si>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</si>
  <si>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</si>
  <si>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</si>
  <si>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</si>
  <si>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</si>
  <si>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</si>
  <si>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</si>
  <si>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</si>
  <si>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</si>
  <si>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</si>
  <si>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</si>
  <si>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</si>
  <si>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</si>
  <si>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</si>
  <si>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</si>
  <si>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</si>
  <si>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</si>
  <si>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</si>
  <si>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</si>
  <si>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</si>
  <si>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</si>
  <si>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</si>
  <si>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</si>
  <si>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</si>
  <si>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</si>
  <si>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</si>
  <si>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</si>
  <si>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</si>
  <si>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</si>
  <si>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</si>
  <si>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</si>
  <si>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</si>
  <si>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</si>
  <si>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</si>
  <si>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</si>
  <si>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</si>
  <si>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</si>
  <si>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</si>
  <si>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</si>
  <si>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</si>
  <si>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</si>
  <si>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</si>
  <si>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</si>
  <si>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</si>
  <si>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</si>
  <si>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</si>
  <si>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</si>
  <si>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</si>
  <si>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</si>
  <si>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</si>
  <si>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</si>
  <si>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</si>
  <si>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</si>
  <si>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</si>
  <si>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</si>
  <si>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</si>
  <si>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</si>
  <si>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</si>
  <si>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</si>
  <si>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</si>
  <si>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</si>
  <si>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</si>
  <si>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</si>
  <si>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</si>
  <si>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</si>
  <si>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</si>
  <si>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</si>
  <si>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</si>
  <si>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</si>
  <si>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</si>
  <si>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</si>
  <si>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</si>
  <si>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</si>
  <si>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</si>
  <si>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</si>
  <si>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</si>
  <si>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</si>
  <si>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</si>
  <si>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</si>
  <si>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</si>
  <si>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</si>
  <si>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</si>
  <si>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</si>
  <si>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</si>
  <si>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</si>
  <si>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</si>
  <si>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</si>
  <si>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</si>
  <si>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</si>
  <si>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</si>
  <si>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</si>
  <si>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</si>
  <si>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</si>
  <si>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</si>
  <si>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</si>
  <si>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</si>
  <si>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</si>
  <si>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</si>
  <si>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</si>
  <si>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</si>
  <si>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</si>
  <si>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</si>
  <si>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</si>
  <si>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</si>
  <si>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</si>
  <si>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</si>
  <si>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</si>
  <si>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</si>
  <si>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</si>
  <si>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</si>
  <si>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</si>
  <si>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</si>
  <si>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</si>
  <si>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</si>
  <si>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</si>
  <si>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</si>
  <si>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</si>
  <si>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</si>
  <si>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</si>
  <si>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</si>
  <si>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</si>
  <si>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</si>
  <si>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</si>
  <si>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</si>
  <si>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</si>
  <si>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</si>
  <si>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</si>
  <si>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</si>
  <si>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</si>
  <si>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</si>
  <si>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</si>
  <si>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</si>
  <si>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</si>
  <si>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</si>
  <si>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</si>
  <si>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</si>
  <si>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</si>
  <si>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</si>
  <si>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</si>
  <si>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</si>
  <si>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</si>
  <si>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</si>
  <si>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</si>
  <si>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</si>
  <si>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</si>
  <si>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</si>
  <si>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</si>
  <si>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</si>
  <si>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</si>
  <si>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</si>
  <si>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</si>
  <si>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</si>
  <si>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</si>
  <si>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</si>
  <si>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</si>
  <si>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</si>
  <si>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</si>
  <si>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</si>
  <si>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</si>
  <si>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</si>
  <si>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</si>
  <si>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</si>
  <si>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</si>
  <si>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</si>
  <si>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</si>
  <si>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</si>
  <si>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</si>
  <si>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</si>
  <si>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</si>
  <si>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</si>
  <si>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</si>
  <si>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</si>
  <si>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</si>
  <si>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</si>
  <si>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</si>
  <si>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</si>
  <si>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</si>
  <si>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</si>
  <si>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</si>
  <si>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</si>
  <si>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</si>
  <si>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</si>
  <si>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</si>
  <si>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</si>
  <si>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</si>
  <si>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</si>
  <si>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</si>
  <si>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</si>
  <si>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</si>
  <si>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</si>
  <si>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</si>
  <si>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</si>
  <si>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</si>
  <si>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</si>
  <si>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</si>
  <si>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</si>
  <si>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</si>
  <si>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</si>
  <si>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</si>
  <si>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</si>
  <si>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</si>
  <si>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</si>
  <si>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</si>
  <si>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</si>
  <si>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</si>
  <si>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</si>
  <si>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</si>
  <si>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</si>
  <si>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</si>
  <si>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</si>
  <si>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</si>
  <si>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</si>
  <si>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</si>
  <si>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</si>
  <si>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</si>
  <si>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</si>
  <si>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</si>
  <si>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</si>
  <si>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</si>
  <si>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</si>
  <si>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</si>
  <si>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</si>
  <si>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</si>
  <si>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</si>
  <si>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</si>
  <si>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</si>
  <si>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</si>
  <si>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</si>
  <si>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</si>
  <si>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</si>
  <si>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</si>
  <si>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</si>
  <si>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</si>
  <si>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</si>
  <si>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</si>
  <si>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</si>
  <si>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</si>
  <si>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</si>
  <si>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</si>
  <si>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</si>
  <si>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</si>
  <si>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</si>
  <si>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</si>
  <si>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</si>
  <si>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</si>
  <si>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</si>
  <si>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</si>
  <si>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</si>
  <si>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</si>
  <si>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</si>
  <si>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</si>
  <si>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</si>
  <si>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</si>
  <si>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</si>
  <si>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</si>
  <si>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</si>
  <si>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</si>
  <si>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</si>
  <si>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</si>
  <si>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</si>
  <si>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</si>
  <si>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</si>
  <si>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</si>
  <si>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</si>
  <si>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</si>
  <si>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</si>
  <si>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</si>
  <si>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</si>
  <si>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</si>
  <si>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</si>
  <si>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</si>
  <si>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</si>
  <si>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</si>
  <si>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</si>
  <si>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</si>
  <si>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</si>
  <si>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</si>
  <si>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</si>
  <si>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</si>
  <si>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</si>
  <si>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</si>
  <si>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</si>
  <si>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</si>
  <si>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</si>
  <si>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</si>
  <si>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</si>
  <si>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</si>
  <si>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</si>
  <si>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</si>
  <si>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</si>
  <si>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</si>
  <si>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</si>
  <si>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</si>
  <si>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</si>
  <si>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</si>
  <si>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</si>
  <si>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</si>
  <si>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</si>
  <si>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</si>
  <si>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</si>
  <si>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</si>
  <si>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</si>
  <si>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</si>
  <si>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</si>
  <si>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</si>
  <si>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</si>
  <si>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</si>
  <si>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</si>
  <si>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</si>
  <si>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</si>
  <si>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</si>
  <si>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</si>
  <si>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</si>
  <si>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</si>
  <si>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</si>
  <si>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</si>
  <si>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</si>
  <si>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</si>
  <si>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</si>
  <si>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</si>
  <si>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</si>
  <si>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</si>
  <si>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</si>
  <si>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</si>
  <si>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</si>
  <si>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</si>
  <si>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</si>
  <si>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</si>
  <si>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</si>
  <si>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</si>
  <si>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</si>
  <si>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</si>
  <si>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</si>
  <si>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</si>
  <si>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</si>
  <si>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</si>
  <si>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</si>
  <si>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</si>
  <si>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</si>
  <si>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</si>
  <si>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</si>
  <si>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</si>
  <si>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</si>
  <si>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</si>
  <si>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</si>
  <si>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</si>
  <si>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</si>
  <si>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</si>
  <si>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</si>
  <si>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</si>
  <si>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</si>
  <si>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</si>
  <si>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</si>
  <si>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</si>
  <si>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</si>
  <si>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</si>
  <si>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</si>
  <si>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</si>
  <si>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</si>
  <si>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</si>
  <si>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</si>
  <si>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</si>
  <si>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</si>
  <si>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</si>
  <si>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</si>
  <si>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</si>
  <si>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</si>
  <si>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</si>
  <si>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</si>
  <si>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</si>
  <si>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</si>
  <si>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</si>
  <si>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</si>
  <si>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</si>
  <si>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</si>
  <si>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</si>
  <si>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</si>
  <si>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</si>
  <si>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</si>
  <si>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</si>
  <si>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</si>
  <si>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</si>
  <si>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</si>
  <si>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</si>
  <si>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</si>
  <si>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</si>
  <si>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</si>
  <si>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</si>
  <si>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</si>
  <si>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</si>
  <si>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</si>
  <si>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</si>
  <si>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</si>
  <si>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</si>
  <si>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</si>
  <si>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</si>
  <si>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</si>
  <si>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</si>
  <si>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</si>
  <si>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</si>
  <si>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</si>
  <si>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</si>
  <si>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</si>
  <si>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</si>
  <si>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</si>
  <si>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</si>
  <si>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</si>
  <si>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</si>
  <si>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</si>
  <si>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</si>
  <si>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</si>
  <si>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</si>
  <si>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</si>
  <si>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</si>
  <si>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</si>
  <si>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</si>
  <si>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</si>
  <si>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</si>
  <si>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</si>
  <si>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</si>
  <si>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</si>
  <si>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</si>
  <si>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</si>
  <si>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</si>
  <si>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</si>
  <si>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</si>
  <si>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</si>
  <si>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</si>
  <si>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</si>
  <si>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</si>
  <si>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</si>
  <si>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</si>
  <si>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</si>
  <si>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</si>
  <si>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</si>
  <si>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</si>
  <si>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</si>
  <si>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</si>
  <si>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</si>
  <si>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</si>
  <si>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</si>
  <si>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</si>
  <si>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</si>
  <si>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</si>
  <si>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</si>
  <si>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</si>
  <si>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</si>
  <si>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</si>
  <si>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</si>
  <si>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</si>
  <si>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</si>
  <si>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</si>
  <si>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</si>
  <si>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</si>
  <si>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</si>
  <si>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</si>
  <si>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</si>
  <si>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</si>
  <si>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</si>
  <si>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</si>
  <si>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</si>
  <si>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</si>
  <si>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</si>
  <si>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</si>
  <si>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</si>
  <si>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</si>
  <si>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</si>
  <si>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</si>
  <si>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</si>
  <si>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</si>
  <si>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</si>
  <si>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</si>
  <si>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</si>
  <si>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</si>
  <si>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</si>
  <si>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</si>
  <si>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</si>
  <si>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</si>
  <si>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</si>
  <si>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</si>
  <si>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</si>
  <si>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</si>
  <si>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</si>
  <si>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</si>
  <si>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</si>
  <si>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</si>
  <si>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</si>
  <si>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</si>
  <si>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</si>
  <si>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</si>
  <si>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</si>
  <si>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</si>
  <si>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</si>
  <si>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</si>
  <si>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</si>
  <si>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</si>
  <si>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</si>
  <si>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</si>
  <si>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</si>
  <si>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</si>
  <si>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</si>
  <si>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</si>
  <si>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</si>
  <si>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</si>
  <si>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</si>
  <si>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</si>
  <si>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</si>
  <si>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</si>
  <si>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</si>
  <si>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</si>
  <si>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</si>
  <si>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</si>
  <si>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</si>
  <si>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</si>
  <si>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</si>
  <si>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</si>
  <si>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</si>
  <si>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</si>
  <si>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</si>
  <si>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</si>
  <si>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</si>
  <si>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</si>
  <si>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</si>
  <si>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</si>
  <si>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</si>
  <si>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</si>
  <si>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</si>
  <si>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</si>
  <si>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</si>
  <si>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</si>
  <si>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</si>
  <si>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</si>
  <si>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</si>
  <si>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</si>
  <si>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</si>
  <si>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</si>
  <si>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</si>
  <si>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</si>
  <si>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</si>
  <si>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</si>
  <si>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</si>
  <si>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</si>
  <si>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</si>
  <si>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</si>
  <si>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</si>
  <si>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</si>
  <si>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</si>
  <si>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</si>
  <si>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</si>
  <si>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</si>
  <si>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</si>
  <si>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</si>
  <si>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</si>
  <si>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</si>
  <si>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</si>
  <si>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</si>
  <si>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</si>
  <si>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</si>
  <si>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</si>
  <si>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</si>
  <si>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</si>
  <si>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</si>
  <si>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</si>
  <si>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</si>
  <si>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04/20/2020</t>
  </si>
  <si>
    <t>The following template may be used to post the district's 2020-2021 Adopted Budge</t>
  </si>
  <si>
    <t>2020 - 2021</t>
  </si>
  <si>
    <t>108-906</t>
  </si>
  <si>
    <t>00</t>
  </si>
  <si>
    <t>Other Uses</t>
  </si>
  <si>
    <t>Increase to Fund Balance for Food Services</t>
  </si>
  <si>
    <t>Restricted - Capital Projects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</si>
</sst>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[$-409]mmmm\ d\,\ yyyy;@"/>
    <numFmt numFmtId="166" formatCode="_(* #,##0_);_(* \(#,##0\);_(* &quot;-&quot;??_);_(@_)"/>
  </numFmts>
  <fonts count="36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  <xf numFmtId="164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Border="1" applyAlignment="1" applyProtection="1">
      <alignment horizontal="center"/>
      <protection locked="0"/>
    </xf>
    <xf numFmtId="164" fontId="15" fillId="0" borderId="0" xfId="0" applyNumberFormat="1" applyFont="1" applyFill="1" applyBorder="1" applyProtection="1"/>
    <xf numFmtId="6" fontId="27" fillId="0" borderId="0" xfId="0" applyNumberFormat="1" applyFont="1" applyProtection="1"/>
    <xf numFmtId="0" fontId="15" fillId="2" borderId="20" xfId="0" applyFont="1" applyFill="1" applyBorder="1" applyAlignment="1">
      <alignment horizontal="center" wrapText="1"/>
    </xf>
    <xf numFmtId="0" fontId="15" fillId="2" borderId="20" xfId="0" applyFont="1" applyFill="1" applyBorder="1" applyAlignment="1">
      <alignment wrapText="1"/>
    </xf>
    <xf numFmtId="164" fontId="15" fillId="2" borderId="20" xfId="0" applyNumberFormat="1" applyFont="1" applyFill="1" applyBorder="1"/>
    <xf numFmtId="0" fontId="15" fillId="2" borderId="5" xfId="0" quotePrefix="1" applyFont="1" applyFill="1" applyBorder="1" applyAlignment="1">
      <alignment horizontal="center" wrapText="1"/>
    </xf>
    <xf numFmtId="0" fontId="3" fillId="0" borderId="0" xfId="0" quotePrefix="1" applyFont="1" applyAlignment="1" applyProtection="1">
      <alignment horizontal="center"/>
    </xf>
    <xf numFmtId="0" fontId="15" fillId="0" borderId="3" xfId="0" applyFont="1" applyFill="1" applyBorder="1" applyAlignment="1">
      <alignment wrapText="1"/>
    </xf>
    <xf numFmtId="0" fontId="15" fillId="0" borderId="0" xfId="0" applyFont="1" applyFill="1" applyBorder="1" applyAlignment="1">
      <alignment horizontal="right" wrapText="1"/>
    </xf>
    <xf numFmtId="6" fontId="15" fillId="0" borderId="0" xfId="0" applyNumberFormat="1" applyFont="1" applyFill="1" applyBorder="1" applyProtection="1"/>
    <xf numFmtId="166" fontId="15" fillId="0" borderId="3" xfId="2" applyNumberFormat="1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A15" sqref="A15"/>
    </sheetView>
  </sheetViews>
  <sheetFormatPr defaultRowHeight="12.5"/>
  <cols>
    <col min="1" max="1" width="9.7265625" bestFit="1" customWidth="1"/>
  </cols>
  <sheetData>
    <row r="1" spans="1:13" s="35" customFormat="1" ht="15.5">
      <c r="A1" s="68" t="s">
        <v>2174</v>
      </c>
    </row>
    <row r="2" spans="1:13" ht="13">
      <c r="A2" s="22"/>
    </row>
    <row r="3" spans="1:13" s="35" customFormat="1" ht="18" customHeight="1">
      <c r="A3" s="65" t="s">
        <v>2175</v>
      </c>
    </row>
    <row r="4" spans="1:13" s="35" customFormat="1" ht="15.5">
      <c r="A4" s="65" t="s">
        <v>115</v>
      </c>
    </row>
    <row r="6" spans="1:13" ht="15.5">
      <c r="A6" s="65" t="s">
        <v>72</v>
      </c>
    </row>
    <row r="7" spans="1:13" s="35" customFormat="1" ht="15.5">
      <c r="A7" s="65" t="s">
        <v>73</v>
      </c>
    </row>
    <row r="8" spans="1:13" s="66" customFormat="1" ht="15.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5">
      <c r="A9" s="65" t="s">
        <v>71</v>
      </c>
    </row>
    <row r="10" spans="1:13" s="35" customFormat="1" ht="15.5">
      <c r="A10" s="65" t="s">
        <v>74</v>
      </c>
    </row>
    <row r="11" spans="1:13" s="35" customFormat="1" ht="15.5">
      <c r="A11" s="65"/>
    </row>
    <row r="12" spans="1:13" ht="13">
      <c r="A12" s="112" t="s">
        <v>2139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ht="13">
      <c r="A13" s="112" t="s">
        <v>2140</v>
      </c>
      <c r="B13" s="113"/>
      <c r="C13" s="113"/>
      <c r="D13" s="113"/>
      <c r="E13" s="113"/>
      <c r="F13" s="113"/>
      <c r="G13" s="112"/>
      <c r="H13" s="113"/>
      <c r="I13" s="113"/>
      <c r="J13" s="113"/>
      <c r="K13" s="113"/>
      <c r="L13" s="113"/>
      <c r="M13" s="113"/>
    </row>
    <row r="15" spans="1:13" ht="13">
      <c r="A15" s="9" t="s">
        <v>1283</v>
      </c>
    </row>
    <row r="16" spans="1:13" ht="13">
      <c r="A16" s="9" t="s">
        <v>1284</v>
      </c>
    </row>
    <row r="17" spans="1:1">
      <c r="A17" s="10" t="s">
        <v>1285</v>
      </c>
    </row>
    <row r="18" spans="1:1" ht="13">
      <c r="A18" s="9" t="s">
        <v>527</v>
      </c>
    </row>
    <row r="20" spans="1:1" ht="13">
      <c r="A20" s="9" t="s">
        <v>1037</v>
      </c>
    </row>
    <row r="21" spans="1:1" ht="13">
      <c r="A21" s="9" t="s">
        <v>1284</v>
      </c>
    </row>
    <row r="22" spans="1:1">
      <c r="A22" s="10" t="s">
        <v>1038</v>
      </c>
    </row>
    <row r="23" spans="1:1" ht="13">
      <c r="A23" s="9" t="s">
        <v>1039</v>
      </c>
    </row>
    <row r="25" spans="1:1" ht="13">
      <c r="A25" s="9" t="s">
        <v>2138</v>
      </c>
    </row>
    <row r="26" spans="1:1" ht="13">
      <c r="A26" s="9" t="s">
        <v>1284</v>
      </c>
    </row>
    <row r="27" spans="1:1">
      <c r="A27" s="10" t="s">
        <v>2136</v>
      </c>
    </row>
    <row r="28" spans="1:1" ht="13">
      <c r="A28" s="9" t="s">
        <v>2137</v>
      </c>
    </row>
    <row r="30" spans="1:1" s="35" customFormat="1" ht="15.5">
      <c r="A30" s="9" t="s">
        <v>2148</v>
      </c>
    </row>
    <row r="31" spans="1:1" ht="13">
      <c r="A31" s="9" t="s">
        <v>1284</v>
      </c>
    </row>
    <row r="32" spans="1:1">
      <c r="A32" s="10" t="s">
        <v>2149</v>
      </c>
    </row>
    <row r="33" spans="1:1" ht="13">
      <c r="A33" s="9" t="s">
        <v>2150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4"/>
  <sheetViews>
    <sheetView view="pageBreakPreview" topLeftCell="A13" zoomScale="60" zoomScaleNormal="100" workbookViewId="0">
      <selection activeCell="D33" sqref="D33"/>
    </sheetView>
  </sheetViews>
  <sheetFormatPr defaultColWidth="9.1796875" defaultRowHeight="12.5"/>
  <cols>
    <col min="1" max="1" width="13.7265625" style="12" customWidth="1"/>
    <col min="2" max="2" width="42.1796875" style="12" customWidth="1"/>
    <col min="3" max="3" width="6.7265625" style="12" customWidth="1"/>
    <col min="4" max="4" width="16.26953125" style="12" customWidth="1"/>
    <col min="5" max="5" width="3.54296875" style="12" customWidth="1"/>
    <col min="6" max="6" width="11.54296875" style="12" customWidth="1"/>
    <col min="7" max="13" width="9.1796875" style="12" customWidth="1"/>
    <col min="14" max="14" width="11.26953125" style="12" customWidth="1"/>
    <col min="15" max="15" width="11" style="12" customWidth="1"/>
    <col min="16" max="16384" width="9.1796875" style="12"/>
  </cols>
  <sheetData>
    <row r="1" spans="1:14" ht="13">
      <c r="A1" s="11" t="s">
        <v>1286</v>
      </c>
      <c r="B1" s="107" t="str">
        <f>Sheet3!B2</f>
        <v>MCALLEN ISD</v>
      </c>
      <c r="C1" s="72"/>
    </row>
    <row r="2" spans="1:14" ht="13">
      <c r="A2" s="23" t="s">
        <v>1287</v>
      </c>
      <c r="B2" s="108" t="s">
        <v>2177</v>
      </c>
      <c r="C2" s="106" t="s">
        <v>1282</v>
      </c>
    </row>
    <row r="3" spans="1:14" ht="13">
      <c r="A3" s="13" t="s">
        <v>257</v>
      </c>
      <c r="B3" s="109">
        <v>44004</v>
      </c>
      <c r="C3" s="106" t="s">
        <v>70</v>
      </c>
    </row>
    <row r="4" spans="1:14">
      <c r="B4" s="14"/>
    </row>
    <row r="5" spans="1:14" s="61" customFormat="1" ht="18.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19" customFormat="1" ht="15.5">
      <c r="A11" s="114"/>
      <c r="B11" s="115"/>
      <c r="C11" s="115"/>
      <c r="D11" s="116" t="s">
        <v>2176</v>
      </c>
      <c r="E11" s="115"/>
      <c r="F11" s="117"/>
      <c r="G11" s="117"/>
      <c r="H11" s="117"/>
      <c r="I11" s="117"/>
      <c r="J11" s="115"/>
      <c r="K11" s="118"/>
      <c r="L11" s="118"/>
      <c r="M11" s="118"/>
      <c r="N11" s="118"/>
    </row>
    <row r="12" spans="1:14" s="119" customFormat="1" ht="15.5">
      <c r="A12" s="120" t="s">
        <v>1256</v>
      </c>
      <c r="B12" s="121" t="s">
        <v>86</v>
      </c>
      <c r="C12" s="115"/>
      <c r="D12" s="122" t="s">
        <v>86</v>
      </c>
      <c r="E12" s="115"/>
      <c r="F12" s="117"/>
      <c r="G12" s="117"/>
      <c r="H12" s="117"/>
      <c r="I12" s="117"/>
      <c r="J12" s="115"/>
      <c r="K12" s="118"/>
      <c r="L12" s="118"/>
      <c r="M12" s="118"/>
      <c r="N12" s="118"/>
    </row>
    <row r="13" spans="1:14" s="119" customFormat="1" ht="15.5">
      <c r="A13" s="123">
        <v>5700</v>
      </c>
      <c r="B13" s="124" t="s">
        <v>87</v>
      </c>
      <c r="C13" s="115"/>
      <c r="D13" s="159">
        <v>90958108</v>
      </c>
      <c r="E13" s="115"/>
      <c r="F13" s="115"/>
      <c r="G13" s="115"/>
      <c r="H13" s="115"/>
      <c r="I13" s="115"/>
      <c r="J13" s="115"/>
      <c r="K13" s="118"/>
      <c r="L13" s="118"/>
      <c r="M13" s="118"/>
      <c r="N13" s="118"/>
    </row>
    <row r="14" spans="1:14" s="119" customFormat="1" ht="15.5">
      <c r="A14" s="123">
        <v>5800</v>
      </c>
      <c r="B14" s="128" t="s">
        <v>89</v>
      </c>
      <c r="C14" s="115"/>
      <c r="D14" s="159">
        <v>137939170</v>
      </c>
      <c r="E14" s="115"/>
      <c r="F14" s="127" t="s">
        <v>2152</v>
      </c>
      <c r="G14" s="127"/>
      <c r="H14" s="127"/>
      <c r="I14" s="127"/>
      <c r="J14" s="127"/>
      <c r="K14" s="118"/>
      <c r="L14" s="118"/>
      <c r="M14" s="118"/>
      <c r="N14" s="118"/>
    </row>
    <row r="15" spans="1:14" s="119" customFormat="1" ht="16" thickBot="1">
      <c r="A15" s="123">
        <v>5900</v>
      </c>
      <c r="B15" s="125" t="s">
        <v>2151</v>
      </c>
      <c r="C15" s="126"/>
      <c r="D15" s="160">
        <v>21131995</v>
      </c>
      <c r="E15" s="115"/>
      <c r="F15" s="127" t="s">
        <v>2153</v>
      </c>
      <c r="G15" s="127"/>
      <c r="H15" s="127"/>
      <c r="I15" s="127"/>
      <c r="J15" s="127"/>
      <c r="K15" s="118"/>
      <c r="L15" s="118"/>
      <c r="M15" s="118"/>
      <c r="N15" s="118"/>
    </row>
    <row r="16" spans="1:14" s="119" customFormat="1" ht="16" thickTop="1">
      <c r="A16" s="114"/>
      <c r="B16" s="115" t="s">
        <v>90</v>
      </c>
      <c r="C16" s="115"/>
      <c r="D16" s="161">
        <f>SUM(D13:D15)</f>
        <v>250029273</v>
      </c>
      <c r="E16" s="115"/>
      <c r="K16" s="118"/>
      <c r="L16" s="118"/>
      <c r="M16" s="118"/>
      <c r="N16" s="118"/>
    </row>
    <row r="17" spans="1:16" s="131" customFormat="1" ht="15.5">
      <c r="A17" s="129"/>
      <c r="B17" s="130"/>
      <c r="D17" s="116" t="s">
        <v>2176</v>
      </c>
      <c r="E17" s="130"/>
      <c r="F17" s="132"/>
      <c r="G17" s="132"/>
      <c r="H17" s="132"/>
      <c r="I17" s="133"/>
      <c r="J17" s="133"/>
      <c r="K17" s="133"/>
      <c r="L17" s="133"/>
      <c r="M17" s="133"/>
      <c r="N17" s="133"/>
    </row>
    <row r="18" spans="1:16" s="131" customFormat="1" ht="14">
      <c r="A18" s="120" t="s">
        <v>1256</v>
      </c>
      <c r="B18" s="121" t="s">
        <v>1257</v>
      </c>
      <c r="C18" s="130"/>
      <c r="D18" s="122" t="s">
        <v>1255</v>
      </c>
      <c r="E18" s="130"/>
      <c r="F18" s="132"/>
      <c r="G18" s="132"/>
      <c r="H18" s="132"/>
      <c r="I18" s="132"/>
      <c r="J18" s="132"/>
      <c r="K18" s="132"/>
      <c r="L18" s="133"/>
      <c r="M18" s="133"/>
      <c r="N18" s="133"/>
    </row>
    <row r="19" spans="1:16" ht="12.65" customHeight="1">
      <c r="A19" s="18">
        <v>11</v>
      </c>
      <c r="B19" s="19" t="s">
        <v>1258</v>
      </c>
      <c r="C19" s="15"/>
      <c r="D19" s="55">
        <v>125902178</v>
      </c>
      <c r="E19" s="15"/>
      <c r="O19" s="28"/>
    </row>
    <row r="20" spans="1:16" ht="13">
      <c r="A20" s="18">
        <v>12</v>
      </c>
      <c r="B20" s="19" t="s">
        <v>1259</v>
      </c>
      <c r="C20" s="15"/>
      <c r="D20" s="55">
        <v>3591042</v>
      </c>
      <c r="E20" s="15"/>
      <c r="O20" s="28"/>
    </row>
    <row r="21" spans="1:16" ht="13">
      <c r="A21" s="18">
        <v>13</v>
      </c>
      <c r="B21" s="19" t="s">
        <v>1260</v>
      </c>
      <c r="C21" s="15"/>
      <c r="D21" s="55">
        <v>4566016</v>
      </c>
      <c r="E21" s="15"/>
      <c r="O21" s="28"/>
    </row>
    <row r="22" spans="1:16" ht="13">
      <c r="A22" s="18">
        <v>21</v>
      </c>
      <c r="B22" s="19" t="s">
        <v>1261</v>
      </c>
      <c r="C22" s="15"/>
      <c r="D22" s="55">
        <v>3424579</v>
      </c>
      <c r="E22" s="15"/>
      <c r="O22" s="28"/>
    </row>
    <row r="23" spans="1:16" ht="13">
      <c r="A23" s="18">
        <v>23</v>
      </c>
      <c r="B23" s="19" t="s">
        <v>1262</v>
      </c>
      <c r="C23" s="15"/>
      <c r="D23" s="55">
        <v>13398767</v>
      </c>
      <c r="E23" s="15"/>
      <c r="O23" s="28"/>
    </row>
    <row r="24" spans="1:16" ht="13">
      <c r="A24" s="18">
        <v>31</v>
      </c>
      <c r="B24" s="19" t="s">
        <v>1263</v>
      </c>
      <c r="C24" s="15"/>
      <c r="D24" s="55">
        <v>10033333</v>
      </c>
      <c r="E24" s="15"/>
      <c r="O24" s="28"/>
    </row>
    <row r="25" spans="1:16" ht="13">
      <c r="A25" s="18">
        <v>32</v>
      </c>
      <c r="B25" s="19" t="s">
        <v>1264</v>
      </c>
      <c r="C25" s="15"/>
      <c r="D25" s="55">
        <v>1864993</v>
      </c>
      <c r="E25" s="15"/>
      <c r="O25" s="14"/>
    </row>
    <row r="26" spans="1:16" ht="13">
      <c r="A26" s="18">
        <v>33</v>
      </c>
      <c r="B26" s="19" t="s">
        <v>1265</v>
      </c>
      <c r="C26" s="15"/>
      <c r="D26" s="55">
        <v>3031453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 ht="13">
      <c r="A27" s="18">
        <v>34</v>
      </c>
      <c r="B27" s="19" t="s">
        <v>1266</v>
      </c>
      <c r="C27" s="15"/>
      <c r="D27" s="55">
        <v>4007329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1267</v>
      </c>
      <c r="C28" s="15"/>
      <c r="D28" s="55">
        <v>17566135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" thickBot="1">
      <c r="A29" s="18">
        <v>36</v>
      </c>
      <c r="B29" s="19" t="s">
        <v>1268</v>
      </c>
      <c r="C29" s="15"/>
      <c r="D29" s="55">
        <v>9996499</v>
      </c>
      <c r="E29" s="15"/>
      <c r="F29" s="58" t="s">
        <v>2171</v>
      </c>
      <c r="O29" s="28"/>
      <c r="P29" s="26"/>
    </row>
    <row r="30" spans="1:16" ht="13">
      <c r="A30" s="18">
        <v>41</v>
      </c>
      <c r="B30" s="19" t="s">
        <v>1269</v>
      </c>
      <c r="C30" s="15"/>
      <c r="D30" s="55">
        <f>7895268-22760-5000</f>
        <v>7867508</v>
      </c>
      <c r="E30" s="15"/>
      <c r="F30" s="141" t="s">
        <v>2142</v>
      </c>
      <c r="G30" s="142"/>
      <c r="H30" s="142"/>
      <c r="I30" s="142"/>
      <c r="J30" s="142"/>
      <c r="K30" s="142"/>
      <c r="L30" s="142"/>
      <c r="M30" s="142"/>
      <c r="N30" s="150"/>
      <c r="P30" s="26"/>
    </row>
    <row r="31" spans="1:16" ht="13">
      <c r="A31" s="18" t="s">
        <v>2168</v>
      </c>
      <c r="B31" s="19" t="s">
        <v>2157</v>
      </c>
      <c r="C31" s="15"/>
      <c r="D31" s="55">
        <v>22760</v>
      </c>
      <c r="E31" s="15"/>
      <c r="F31" s="143" t="s">
        <v>2143</v>
      </c>
      <c r="G31" s="28"/>
      <c r="H31" s="28"/>
      <c r="I31" s="28"/>
      <c r="J31" s="28"/>
      <c r="K31" s="28"/>
      <c r="L31" s="28"/>
      <c r="M31" s="28"/>
      <c r="N31" s="148"/>
      <c r="P31" s="26"/>
    </row>
    <row r="32" spans="1:16" ht="13">
      <c r="A32" s="18" t="s">
        <v>2169</v>
      </c>
      <c r="B32" s="19" t="s">
        <v>2158</v>
      </c>
      <c r="C32" s="15"/>
      <c r="D32" s="55">
        <v>5000</v>
      </c>
      <c r="E32" s="15"/>
      <c r="F32" s="143" t="s">
        <v>2144</v>
      </c>
      <c r="G32" s="28"/>
      <c r="H32" s="28"/>
      <c r="I32" s="28"/>
      <c r="J32" s="28"/>
      <c r="K32" s="28"/>
      <c r="L32" s="28"/>
      <c r="M32" s="28"/>
      <c r="N32" s="148"/>
      <c r="P32" s="26"/>
    </row>
    <row r="33" spans="1:16" ht="13">
      <c r="A33" s="18">
        <v>51</v>
      </c>
      <c r="B33" s="19" t="s">
        <v>1270</v>
      </c>
      <c r="C33" s="15"/>
      <c r="D33" s="55">
        <v>20578409</v>
      </c>
      <c r="E33" s="15"/>
      <c r="F33" s="144" t="s">
        <v>2145</v>
      </c>
      <c r="G33" s="28"/>
      <c r="H33" s="28"/>
      <c r="I33" s="28"/>
      <c r="J33" s="27"/>
      <c r="K33" s="28"/>
      <c r="L33" s="28"/>
      <c r="M33" s="28"/>
      <c r="N33" s="148"/>
    </row>
    <row r="34" spans="1:16" ht="13">
      <c r="A34" s="18">
        <v>52</v>
      </c>
      <c r="B34" s="19" t="s">
        <v>1271</v>
      </c>
      <c r="C34" s="15"/>
      <c r="D34" s="55">
        <v>4387069</v>
      </c>
      <c r="E34" s="15"/>
      <c r="F34" s="145" t="s">
        <v>2146</v>
      </c>
      <c r="G34" s="28"/>
      <c r="H34" s="28"/>
      <c r="I34" s="28"/>
      <c r="J34" s="28"/>
      <c r="K34" s="28"/>
      <c r="L34" s="28"/>
      <c r="M34" s="28"/>
      <c r="N34" s="148"/>
    </row>
    <row r="35" spans="1:16" ht="13.5" thickBot="1">
      <c r="A35" s="18">
        <v>53</v>
      </c>
      <c r="B35" s="19" t="s">
        <v>1272</v>
      </c>
      <c r="C35" s="15"/>
      <c r="D35" s="55">
        <v>4703026</v>
      </c>
      <c r="E35" s="15"/>
      <c r="F35" s="146" t="s">
        <v>2147</v>
      </c>
      <c r="G35" s="147"/>
      <c r="H35" s="147"/>
      <c r="I35" s="147"/>
      <c r="J35" s="147"/>
      <c r="K35" s="147"/>
      <c r="L35" s="147"/>
      <c r="M35" s="147"/>
      <c r="N35" s="149"/>
    </row>
    <row r="36" spans="1:16" ht="13">
      <c r="A36" s="18">
        <v>61</v>
      </c>
      <c r="B36" s="19" t="s">
        <v>1273</v>
      </c>
      <c r="C36" s="15"/>
      <c r="D36" s="55">
        <v>35975</v>
      </c>
      <c r="E36" s="15"/>
      <c r="P36" s="26"/>
    </row>
    <row r="37" spans="1:16" ht="13">
      <c r="A37" s="18">
        <v>71</v>
      </c>
      <c r="B37" s="19" t="s">
        <v>258</v>
      </c>
      <c r="C37" s="15"/>
      <c r="D37" s="55">
        <v>13986089</v>
      </c>
      <c r="E37" s="15"/>
      <c r="O37" s="25"/>
    </row>
    <row r="38" spans="1:16" ht="15.5">
      <c r="A38" s="18">
        <v>81</v>
      </c>
      <c r="B38" s="19" t="s">
        <v>1274</v>
      </c>
      <c r="C38" s="15"/>
      <c r="D38" s="55">
        <v>24735302</v>
      </c>
      <c r="E38" s="15"/>
      <c r="F38" s="58" t="s">
        <v>2172</v>
      </c>
    </row>
    <row r="39" spans="1:16" ht="16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2164</v>
      </c>
    </row>
    <row r="40" spans="1:16" ht="13">
      <c r="A40" s="18">
        <v>92</v>
      </c>
      <c r="B40" s="19" t="s">
        <v>1276</v>
      </c>
      <c r="C40" s="15"/>
      <c r="D40" s="55">
        <v>0</v>
      </c>
      <c r="E40" s="15"/>
      <c r="F40" s="141" t="s">
        <v>2154</v>
      </c>
      <c r="G40" s="142"/>
      <c r="H40" s="142"/>
      <c r="I40" s="142"/>
      <c r="J40" s="142"/>
      <c r="K40" s="142"/>
      <c r="L40" s="142"/>
      <c r="M40" s="142"/>
      <c r="N40" s="142"/>
      <c r="O40" s="152"/>
    </row>
    <row r="41" spans="1:16" ht="13">
      <c r="A41" s="18">
        <v>93</v>
      </c>
      <c r="B41" s="19" t="s">
        <v>1277</v>
      </c>
      <c r="C41" s="15"/>
      <c r="D41" s="55">
        <v>0</v>
      </c>
      <c r="E41" s="15"/>
      <c r="F41" s="143" t="s">
        <v>2162</v>
      </c>
      <c r="G41" s="28"/>
      <c r="H41" s="28"/>
      <c r="I41" s="28"/>
      <c r="J41" s="28"/>
      <c r="K41" s="28"/>
      <c r="L41" s="28"/>
      <c r="M41" s="28"/>
      <c r="N41" s="28"/>
      <c r="O41" s="148"/>
    </row>
    <row r="42" spans="1:16" ht="13">
      <c r="A42" s="18">
        <v>94</v>
      </c>
      <c r="B42" s="19" t="s">
        <v>1278</v>
      </c>
      <c r="C42" s="15"/>
      <c r="D42" s="55">
        <v>0</v>
      </c>
      <c r="E42" s="15"/>
      <c r="F42" s="143" t="s">
        <v>2163</v>
      </c>
      <c r="G42" s="28"/>
      <c r="H42" s="28"/>
      <c r="I42" s="28"/>
      <c r="J42" s="28"/>
      <c r="K42" s="28"/>
      <c r="L42" s="28"/>
      <c r="M42" s="28"/>
      <c r="N42" s="28"/>
      <c r="O42" s="148"/>
    </row>
    <row r="43" spans="1:16" ht="13.5" thickBot="1">
      <c r="A43" s="18">
        <v>95</v>
      </c>
      <c r="B43" s="19" t="s">
        <v>1279</v>
      </c>
      <c r="C43" s="15"/>
      <c r="D43" s="55">
        <v>40000</v>
      </c>
      <c r="E43" s="15"/>
      <c r="F43" s="153" t="s">
        <v>2173</v>
      </c>
      <c r="G43" s="147"/>
      <c r="H43" s="147"/>
      <c r="I43" s="147"/>
      <c r="J43" s="154"/>
      <c r="K43" s="147"/>
      <c r="L43" s="147"/>
      <c r="M43" s="147"/>
      <c r="N43" s="147"/>
      <c r="O43" s="149"/>
    </row>
    <row r="44" spans="1:16" ht="15.5">
      <c r="A44" s="18">
        <v>96</v>
      </c>
      <c r="B44" s="19" t="s">
        <v>1280</v>
      </c>
      <c r="C44" s="15"/>
      <c r="D44" s="55">
        <v>0</v>
      </c>
      <c r="E44" s="15"/>
      <c r="F44" s="155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 ht="13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">
      <c r="A46" s="18">
        <v>99</v>
      </c>
      <c r="B46" s="19" t="s">
        <v>1251</v>
      </c>
      <c r="C46" s="15"/>
      <c r="D46" s="55">
        <v>891975</v>
      </c>
      <c r="F46" s="29"/>
      <c r="G46" s="29"/>
      <c r="H46" s="29"/>
      <c r="I46" s="29"/>
      <c r="J46" s="29"/>
      <c r="K46" s="29"/>
      <c r="L46" s="29"/>
      <c r="M46" s="29"/>
      <c r="N46" s="29"/>
      <c r="O46" s="28"/>
    </row>
    <row r="47" spans="1:16" ht="13.5" thickBot="1">
      <c r="A47" s="168" t="s">
        <v>2178</v>
      </c>
      <c r="B47" s="157" t="s">
        <v>2179</v>
      </c>
      <c r="C47" s="158"/>
      <c r="D47" s="55">
        <v>85330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ht="16" thickTop="1">
      <c r="A48" s="18"/>
      <c r="B48" s="138" t="s">
        <v>2141</v>
      </c>
      <c r="C48" s="139"/>
      <c r="D48" s="162">
        <f>SUM(D19:D47)</f>
        <v>274720767</v>
      </c>
    </row>
    <row r="49" spans="2:15" ht="16" thickBot="1">
      <c r="B49" s="140"/>
      <c r="C49" s="140"/>
      <c r="D49" s="140"/>
    </row>
    <row r="50" spans="2:15" s="69" customFormat="1" ht="15.5">
      <c r="B50" s="136" t="s">
        <v>91</v>
      </c>
      <c r="C50" s="137"/>
      <c r="D50" s="163">
        <f>D16-D48</f>
        <v>-24691494</v>
      </c>
      <c r="E50" s="70" t="str">
        <f>IF(D50&lt;0,"&lt;&lt;","")</f>
        <v>&lt;&lt;</v>
      </c>
      <c r="F50" s="58"/>
      <c r="G50" s="12"/>
      <c r="H50" s="12"/>
      <c r="I50" s="12"/>
      <c r="J50" s="12"/>
      <c r="K50" s="12"/>
      <c r="L50" s="12"/>
      <c r="M50" s="12"/>
      <c r="N50" s="12"/>
      <c r="O50" s="12"/>
    </row>
    <row r="51" spans="2:15" ht="13">
      <c r="F51" s="29"/>
      <c r="G51" s="29"/>
      <c r="H51" s="29"/>
      <c r="I51" s="29"/>
      <c r="J51" s="29"/>
      <c r="K51" s="29"/>
      <c r="L51" s="29"/>
      <c r="M51" s="29"/>
      <c r="N51" s="29"/>
      <c r="O51" s="28"/>
    </row>
    <row r="52" spans="2:15" ht="13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 ht="13"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2:15" ht="13">
      <c r="F54" s="29"/>
      <c r="G54" s="28"/>
      <c r="H54" s="28"/>
      <c r="I54" s="28"/>
      <c r="J54" s="27"/>
      <c r="K54" s="28"/>
      <c r="L54" s="28"/>
      <c r="M54" s="28"/>
      <c r="N54" s="28"/>
      <c r="O54" s="28"/>
    </row>
  </sheetData>
  <phoneticPr fontId="10" type="noConversion"/>
  <pageMargins left="0.75" right="0.75" top="1" bottom="1" header="0.5" footer="0.5"/>
  <pageSetup scale="92"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3"/>
  <sheetViews>
    <sheetView tabSelected="1" workbookViewId="0">
      <selection activeCell="H31" sqref="H31"/>
    </sheetView>
  </sheetViews>
  <sheetFormatPr defaultRowHeight="12.5"/>
  <cols>
    <col min="1" max="1" width="2.7265625" customWidth="1"/>
    <col min="2" max="2" width="10.7265625" customWidth="1"/>
    <col min="3" max="3" width="59.26953125" customWidth="1"/>
    <col min="4" max="4" width="34.26953125" customWidth="1"/>
    <col min="5" max="5" width="2.26953125" customWidth="1"/>
    <col min="6" max="6" width="14" customWidth="1"/>
    <col min="7" max="7" width="19.1796875" customWidth="1"/>
    <col min="8" max="8" width="13.54296875" customWidth="1"/>
    <col min="9" max="9" width="14" customWidth="1"/>
    <col min="10" max="10" width="2.269531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MCALLEN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44004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5"/>
      <c r="B3" s="86"/>
      <c r="C3" s="87"/>
      <c r="D3" s="88"/>
      <c r="E3" s="89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5"/>
      <c r="B4" s="90" t="s">
        <v>88</v>
      </c>
      <c r="C4" s="91"/>
      <c r="D4" s="92"/>
      <c r="E4" s="89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5"/>
      <c r="B5" s="93">
        <v>5700</v>
      </c>
      <c r="C5" s="94" t="s">
        <v>87</v>
      </c>
      <c r="D5" s="95">
        <f>'Data Entry_Web Posting'!D13</f>
        <v>90958108</v>
      </c>
      <c r="E5" s="89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5"/>
      <c r="B6" s="93">
        <v>5800</v>
      </c>
      <c r="C6" s="151" t="s">
        <v>89</v>
      </c>
      <c r="D6" s="95">
        <f>'Data Entry_Web Posting'!D14</f>
        <v>137939170</v>
      </c>
      <c r="E6" s="89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5"/>
      <c r="B7" s="96">
        <v>5900</v>
      </c>
      <c r="C7" s="97" t="s">
        <v>2161</v>
      </c>
      <c r="D7" s="98">
        <f>'Data Entry_Web Posting'!D15</f>
        <v>21131995</v>
      </c>
      <c r="E7" s="89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5"/>
      <c r="B8" s="99"/>
      <c r="C8" s="100" t="s">
        <v>90</v>
      </c>
      <c r="D8" s="101">
        <f>'Data Entry_Web Posting'!D16</f>
        <v>250029273</v>
      </c>
      <c r="E8" s="89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5"/>
      <c r="B9" s="102"/>
      <c r="C9" s="103"/>
      <c r="D9" s="104"/>
      <c r="E9" s="89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v>125902178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3591042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29.25" customHeight="1">
      <c r="A13" s="36"/>
      <c r="B13" s="37">
        <v>13</v>
      </c>
      <c r="C13" s="38" t="s">
        <v>1241</v>
      </c>
      <c r="D13" s="39">
        <f>'Data Entry_Web Posting'!D21</f>
        <v>4566016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3424579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13398767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10033333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1864993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3031453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4007329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17566135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9996499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7867508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49999999999999" customHeight="1">
      <c r="A23" s="36"/>
      <c r="B23" s="45" t="s">
        <v>2168</v>
      </c>
      <c r="C23" s="38" t="s">
        <v>2159</v>
      </c>
      <c r="D23" s="39">
        <f>'Data Entry_Web Posting'!D31</f>
        <v>22760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2169</v>
      </c>
      <c r="C24" s="38" t="s">
        <v>2160</v>
      </c>
      <c r="D24" s="39">
        <f>'Data Entry_Web Posting'!D32</f>
        <v>5000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20578409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4387069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4703026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35975</v>
      </c>
      <c r="E28" s="36"/>
      <c r="F28" s="46"/>
      <c r="G28" s="83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13986089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99999999999999" customHeight="1">
      <c r="A30" s="36"/>
      <c r="B30" s="45">
        <v>81</v>
      </c>
      <c r="C30" s="38" t="s">
        <v>1274</v>
      </c>
      <c r="D30" s="39">
        <f>'Data Entry_Web Posting'!D38</f>
        <v>24735302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40000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49999999999999" customHeight="1">
      <c r="A38" s="36"/>
      <c r="B38" s="164">
        <v>99</v>
      </c>
      <c r="C38" s="165" t="s">
        <v>1254</v>
      </c>
      <c r="D38" s="166">
        <f>'Data Entry_Web Posting'!D47</f>
        <v>85330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6" thickBot="1">
      <c r="A39" s="36"/>
      <c r="B39" s="167" t="s">
        <v>2178</v>
      </c>
      <c r="C39" s="48" t="s">
        <v>2179</v>
      </c>
      <c r="D39" s="156">
        <v>85330</v>
      </c>
      <c r="E39" s="36"/>
      <c r="F39" s="46"/>
      <c r="G39" s="41"/>
      <c r="H39" s="42"/>
      <c r="I39" s="42"/>
      <c r="J39" s="47"/>
      <c r="K39" s="47"/>
      <c r="L39" s="47"/>
      <c r="M39" s="47"/>
      <c r="N39" s="47"/>
    </row>
    <row r="40" spans="1:14" s="35" customFormat="1" ht="16.5" customHeight="1" thickTop="1">
      <c r="A40" s="36"/>
      <c r="B40" s="74"/>
      <c r="C40" s="49" t="s">
        <v>43</v>
      </c>
      <c r="D40" s="134">
        <f>SUM(D11:D39)</f>
        <v>273914122</v>
      </c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3.9" customHeight="1">
      <c r="A41" s="36"/>
      <c r="B41" s="50"/>
      <c r="C41" s="105"/>
      <c r="D41" s="51"/>
      <c r="E41" s="36"/>
      <c r="F41" s="41"/>
      <c r="G41" s="46"/>
      <c r="H41" s="42"/>
      <c r="I41" s="42"/>
      <c r="J41" s="47"/>
      <c r="K41" s="47"/>
      <c r="L41" s="47"/>
      <c r="M41" s="47"/>
      <c r="N41" s="47"/>
    </row>
    <row r="42" spans="1:14" s="35" customFormat="1" ht="16" thickBot="1">
      <c r="A42" s="36"/>
      <c r="B42" s="75"/>
      <c r="C42" s="76" t="s">
        <v>91</v>
      </c>
      <c r="D42" s="135">
        <f>'Data Entry_Web Posting'!D50</f>
        <v>-24691494</v>
      </c>
      <c r="E42" s="73"/>
      <c r="F42" s="70" t="str">
        <f>IF(E42&lt;0,"&lt;&lt;","")</f>
        <v/>
      </c>
      <c r="G42" s="71" t="str">
        <f>IF(E42&lt;0,"Warning: This district must use unrestricted fund","")</f>
        <v/>
      </c>
      <c r="H42" s="58"/>
      <c r="I42" s="69"/>
      <c r="J42" s="69"/>
      <c r="K42" s="69"/>
      <c r="L42" s="69"/>
      <c r="M42" s="24"/>
      <c r="N42" s="24"/>
    </row>
    <row r="43" spans="1:14" s="82" customFormat="1" ht="18">
      <c r="A43" s="77"/>
      <c r="B43" s="111"/>
      <c r="C43" s="110"/>
      <c r="D43" s="84"/>
      <c r="E43" s="79"/>
      <c r="F43" s="78"/>
      <c r="G43" s="80" t="str">
        <f>IF(E42&lt;0,"balance in order to balance budget.","")</f>
        <v/>
      </c>
      <c r="H43" s="78"/>
      <c r="I43" s="78"/>
      <c r="J43" s="78"/>
      <c r="K43" s="78"/>
      <c r="L43" s="78"/>
      <c r="M43" s="81"/>
      <c r="N43" s="81"/>
    </row>
    <row r="44" spans="1:14" s="35" customFormat="1" ht="15.5">
      <c r="A44" s="36"/>
      <c r="B44" s="50"/>
      <c r="C44" s="50"/>
      <c r="D44" s="51"/>
      <c r="E44" s="52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5.5">
      <c r="A45" s="24"/>
      <c r="B45" s="41"/>
      <c r="C45" s="41"/>
      <c r="D45" s="42"/>
      <c r="E45" s="44"/>
      <c r="F45" s="41"/>
      <c r="G45" s="41"/>
      <c r="H45" s="53"/>
      <c r="I45" s="53"/>
      <c r="J45" s="47"/>
      <c r="K45" s="24"/>
      <c r="L45" s="24"/>
      <c r="M45" s="24"/>
      <c r="N45" s="24"/>
    </row>
    <row r="46" spans="1:14" s="35" customFormat="1" ht="19.5" customHeight="1">
      <c r="A46" s="24"/>
      <c r="B46" s="41"/>
      <c r="C46" s="41" t="str">
        <f>C42</f>
        <v>Difference in Revenue/Expenditures</v>
      </c>
      <c r="D46" s="171">
        <f>D42</f>
        <v>-24691494</v>
      </c>
      <c r="E46" s="44"/>
      <c r="F46" s="41"/>
      <c r="G46" s="41"/>
      <c r="H46" s="53"/>
      <c r="I46" s="53"/>
      <c r="J46" s="47"/>
      <c r="K46" s="24"/>
      <c r="L46" s="24"/>
      <c r="M46" s="24"/>
      <c r="N46" s="24"/>
    </row>
    <row r="47" spans="1:14" s="35" customFormat="1" ht="15.5">
      <c r="A47" s="24"/>
      <c r="B47" s="41"/>
      <c r="C47" s="169" t="s">
        <v>2181</v>
      </c>
      <c r="D47" s="172">
        <f>1656293+20959770+2875239</f>
        <v>25491302</v>
      </c>
      <c r="E47" s="44"/>
      <c r="F47" s="41"/>
      <c r="G47" s="41"/>
      <c r="H47" s="53"/>
      <c r="I47" s="53"/>
      <c r="J47" s="47"/>
      <c r="K47" s="24"/>
      <c r="L47" s="24"/>
      <c r="M47" s="24"/>
      <c r="N47" s="24"/>
    </row>
    <row r="48" spans="1:14" s="35" customFormat="1" ht="15.5">
      <c r="A48" s="24"/>
      <c r="B48" s="41"/>
      <c r="C48" s="170" t="s">
        <v>2180</v>
      </c>
      <c r="D48" s="42">
        <f>SUM(D46:D47)</f>
        <v>799808</v>
      </c>
      <c r="E48" s="44"/>
      <c r="F48" s="41"/>
      <c r="G48" s="41"/>
      <c r="H48" s="53"/>
      <c r="I48" s="53"/>
      <c r="J48" s="47"/>
      <c r="K48" s="24"/>
      <c r="L48" s="24"/>
      <c r="M48" s="24"/>
      <c r="N48" s="24"/>
    </row>
    <row r="49" spans="1:14" s="35" customFormat="1" ht="15.5">
      <c r="A49" s="24"/>
      <c r="B49" s="41"/>
      <c r="C49" s="41"/>
      <c r="D49" s="42"/>
      <c r="E49" s="44"/>
      <c r="F49" s="41"/>
      <c r="G49" s="41"/>
      <c r="H49" s="53"/>
      <c r="I49" s="53"/>
      <c r="J49" s="47"/>
      <c r="K49" s="24"/>
      <c r="L49" s="24"/>
      <c r="M49" s="24"/>
      <c r="N49" s="24"/>
    </row>
    <row r="50" spans="1:14" s="35" customFormat="1" ht="16" thickBot="1">
      <c r="A50" s="24"/>
      <c r="B50" s="137" t="s">
        <v>2167</v>
      </c>
      <c r="C50" s="26"/>
      <c r="D50" s="26"/>
      <c r="E50" s="26"/>
      <c r="G50" s="26"/>
      <c r="H50" s="26"/>
      <c r="I50" s="26"/>
      <c r="J50" s="26"/>
      <c r="K50" s="26"/>
      <c r="L50" s="24"/>
      <c r="M50" s="24"/>
      <c r="N50" s="24"/>
    </row>
    <row r="51" spans="1:14" s="35" customFormat="1" ht="15.5">
      <c r="A51" s="24"/>
      <c r="B51" s="141" t="s">
        <v>2142</v>
      </c>
      <c r="C51" s="142"/>
      <c r="D51" s="142"/>
      <c r="E51" s="150"/>
      <c r="G51" s="29"/>
      <c r="H51" s="29"/>
      <c r="I51" s="29"/>
      <c r="J51" s="29"/>
      <c r="K51" s="29"/>
      <c r="L51" s="28"/>
      <c r="M51" s="24"/>
      <c r="N51" s="24"/>
    </row>
    <row r="52" spans="1:14" ht="13">
      <c r="B52" s="143" t="s">
        <v>2143</v>
      </c>
      <c r="C52" s="28"/>
      <c r="D52" s="28"/>
      <c r="E52" s="148"/>
      <c r="G52" s="28"/>
      <c r="H52" s="28"/>
      <c r="I52" s="28"/>
      <c r="J52" s="28"/>
      <c r="K52" s="28"/>
      <c r="L52" s="28"/>
    </row>
    <row r="53" spans="1:14" ht="13">
      <c r="B53" s="143" t="s">
        <v>2144</v>
      </c>
      <c r="C53" s="28"/>
      <c r="D53" s="28"/>
      <c r="E53" s="148"/>
      <c r="G53" s="28"/>
      <c r="H53" s="28"/>
      <c r="I53" s="28"/>
      <c r="J53" s="28"/>
      <c r="K53" s="28"/>
      <c r="L53" s="28"/>
    </row>
    <row r="54" spans="1:14" ht="13">
      <c r="B54" s="144" t="s">
        <v>2145</v>
      </c>
      <c r="C54" s="28"/>
      <c r="D54" s="28"/>
      <c r="E54" s="148"/>
      <c r="G54" s="27"/>
      <c r="H54" s="28"/>
      <c r="I54" s="28"/>
      <c r="J54" s="28"/>
      <c r="K54" s="28"/>
      <c r="L54" s="28"/>
    </row>
    <row r="55" spans="1:14" ht="13">
      <c r="B55" s="145" t="s">
        <v>2146</v>
      </c>
      <c r="C55" s="28"/>
      <c r="D55" s="28"/>
      <c r="E55" s="148"/>
      <c r="G55" s="28"/>
      <c r="H55" s="28"/>
      <c r="I55" s="28"/>
      <c r="J55" s="28"/>
      <c r="K55" s="28"/>
      <c r="L55" s="28"/>
    </row>
    <row r="56" spans="1:14" ht="13.5" thickBot="1">
      <c r="B56" s="146" t="s">
        <v>2147</v>
      </c>
      <c r="C56" s="147"/>
      <c r="D56" s="147"/>
      <c r="E56" s="149"/>
      <c r="G56" s="28"/>
      <c r="H56" s="28"/>
      <c r="I56" s="28"/>
      <c r="J56" s="28"/>
      <c r="K56" s="28"/>
      <c r="L56" s="28"/>
    </row>
    <row r="58" spans="1:14" ht="15.5">
      <c r="B58" s="137" t="s">
        <v>2170</v>
      </c>
      <c r="C58" s="26"/>
      <c r="D58" s="26"/>
      <c r="E58" s="26"/>
      <c r="G58" s="26"/>
      <c r="H58" s="26"/>
      <c r="I58" s="26"/>
      <c r="J58" s="26"/>
      <c r="K58" s="26"/>
    </row>
    <row r="59" spans="1:14" ht="16" thickBot="1">
      <c r="B59" s="137" t="s">
        <v>2165</v>
      </c>
      <c r="C59" s="26"/>
      <c r="D59" s="26"/>
      <c r="E59" s="26"/>
      <c r="G59" s="26"/>
      <c r="H59" s="26"/>
      <c r="I59" s="26"/>
      <c r="J59" s="26"/>
      <c r="K59" s="26"/>
    </row>
    <row r="60" spans="1:14" ht="13">
      <c r="B60" s="141" t="s">
        <v>2154</v>
      </c>
      <c r="C60" s="142"/>
      <c r="D60" s="142"/>
      <c r="E60" s="150"/>
      <c r="G60" s="29"/>
      <c r="H60" s="29"/>
      <c r="I60" s="29"/>
      <c r="J60" s="29"/>
      <c r="K60" s="29"/>
      <c r="L60" s="28"/>
    </row>
    <row r="61" spans="1:14" ht="13">
      <c r="B61" s="143" t="s">
        <v>2155</v>
      </c>
      <c r="C61" s="28"/>
      <c r="D61" s="28"/>
      <c r="E61" s="148"/>
      <c r="G61" s="28"/>
      <c r="H61" s="28"/>
      <c r="I61" s="28"/>
      <c r="J61" s="28"/>
      <c r="K61" s="28"/>
      <c r="L61" s="28"/>
    </row>
    <row r="62" spans="1:14" ht="13">
      <c r="B62" s="143" t="s">
        <v>2166</v>
      </c>
      <c r="C62" s="28"/>
      <c r="D62" s="28"/>
      <c r="E62" s="148"/>
      <c r="G62" s="28"/>
      <c r="H62" s="28"/>
      <c r="I62" s="28"/>
      <c r="J62" s="28"/>
      <c r="K62" s="28"/>
      <c r="L62" s="28"/>
    </row>
    <row r="63" spans="1:14" ht="13.5" thickBot="1">
      <c r="B63" s="153" t="s">
        <v>2156</v>
      </c>
      <c r="C63" s="147"/>
      <c r="D63" s="147"/>
      <c r="E63" s="149"/>
      <c r="G63" s="27"/>
      <c r="H63" s="28"/>
      <c r="I63" s="28"/>
      <c r="J63" s="28"/>
      <c r="K63" s="28"/>
      <c r="L63" s="28"/>
    </row>
  </sheetData>
  <phoneticPr fontId="10" type="noConversion"/>
  <pageMargins left="0.75" right="0.75" top="1" bottom="1" header="0.5" footer="0.5"/>
  <pageSetup scale="61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5"/>
  <sheetData>
    <row r="1" spans="1:1" s="24" customFormat="1" ht="15.5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5"/>
  <cols>
    <col min="2" max="2" width="26.54296875" customWidth="1"/>
  </cols>
  <sheetData>
    <row r="1" spans="1:2">
      <c r="A1" t="s">
        <v>1288</v>
      </c>
      <c r="B1" t="s">
        <v>1289</v>
      </c>
    </row>
    <row r="2" spans="1:2" ht="13">
      <c r="A2" s="8" t="str">
        <f>'Data Entry_Web Posting'!B2</f>
        <v>108-906</v>
      </c>
      <c r="B2" s="8" t="str">
        <f>LOOKUP(A2,A6:A1038,B6:B1038)</f>
        <v>MCALLEN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91FE859FB564DB5EB8938496BAFCD" ma:contentTypeVersion="12" ma:contentTypeDescription="Create a new document." ma:contentTypeScope="" ma:versionID="78f4caf29aa2c9ce03f6217550259d5b">
  <xsd:schema xmlns:xsd="http://www.w3.org/2001/XMLSchema" xmlns:xs="http://www.w3.org/2001/XMLSchema" xmlns:p="http://schemas.microsoft.com/office/2006/metadata/properties" xmlns:ns2="35aa4be8-dc76-4c20-9740-42b078c3cf8c" xmlns:ns3="8158c90c-a72a-4689-81c7-ababda435780" targetNamespace="http://schemas.microsoft.com/office/2006/metadata/properties" ma:root="true" ma:fieldsID="4679891aee96a2559daacd0d2d982465" ns2:_="" ns3:_="">
    <xsd:import namespace="35aa4be8-dc76-4c20-9740-42b078c3cf8c"/>
    <xsd:import namespace="8158c90c-a72a-4689-81c7-ababda435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a4be8-dc76-4c20-9740-42b078c3c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8c90c-a72a-4689-81c7-ababda4357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AB79D3-232B-40C7-B047-BB5D4041F7C4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5aa4be8-dc76-4c20-9740-42b078c3cf8c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8158c90c-a72a-4689-81c7-ababda435780"/>
  </ds:schemaRefs>
</ds:datastoreItem>
</file>

<file path=customXml/itemProps2.xml><?xml version="1.0" encoding="utf-8"?>
<ds:datastoreItem xmlns:ds="http://schemas.openxmlformats.org/officeDocument/2006/customXml" ds:itemID="{7EF354AC-3E8C-44B2-848D-AD449BA9E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1D5BB-ECFE-486E-A52B-DDC49AC59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a4be8-dc76-4c20-9740-42b078c3cf8c"/>
    <ds:schemaRef ds:uri="8158c90c-a72a-4689-81c7-ababda435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Data Entry_Web Posting</vt:lpstr>
      <vt:lpstr>Web Posting of Adopted Budget</vt:lpstr>
      <vt:lpstr>Percent increase-decrease</vt:lpstr>
      <vt:lpstr>Sheet3</vt:lpstr>
      <vt:lpstr>'Data Entry_Web Posting'!Print_Area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Villescas, Grace - Business Services</cp:lastModifiedBy>
  <cp:lastPrinted>2020-06-07T22:33:10Z</cp:lastPrinted>
  <dcterms:created xsi:type="dcterms:W3CDTF">2006-07-19T19:41:45Z</dcterms:created>
  <dcterms:modified xsi:type="dcterms:W3CDTF">2020-06-07T22:33:19Z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0x010100E4F91FE859FB564DB5EB8938496BAFCD</vt:lpwstr>
  </property>
</Properties>
</file>