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075" windowHeight="4680"/>
  </bookViews>
  <sheets>
    <sheet name="Template resolution" sheetId="2" r:id="rId1"/>
    <sheet name="template amend" sheetId="1" r:id="rId2"/>
  </sheets>
  <definedNames>
    <definedName name="_xlnm.Print_Area" localSheetId="0">'Template resolution'!$A$1:$E$156</definedName>
  </definedNames>
  <calcPr calcId="145621"/>
</workbook>
</file>

<file path=xl/calcChain.xml><?xml version="1.0" encoding="utf-8"?>
<calcChain xmlns="http://schemas.openxmlformats.org/spreadsheetml/2006/main">
  <c r="B90" i="1" l="1"/>
  <c r="C90" i="1"/>
  <c r="B39" i="1" l="1"/>
  <c r="D90" i="1" l="1"/>
  <c r="D87" i="1" l="1"/>
  <c r="D86" i="1"/>
  <c r="D85" i="1"/>
  <c r="C111" i="1"/>
  <c r="D111" i="1"/>
  <c r="D109" i="1"/>
  <c r="D108" i="1"/>
  <c r="D107" i="1"/>
  <c r="B111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59" i="1"/>
  <c r="D58" i="1"/>
  <c r="D57" i="1"/>
  <c r="D56" i="1"/>
  <c r="C74" i="1"/>
  <c r="B74" i="1"/>
  <c r="D45" i="1"/>
  <c r="D38" i="1"/>
  <c r="D37" i="1"/>
  <c r="D36" i="1"/>
  <c r="D35" i="1"/>
  <c r="D34" i="1"/>
  <c r="D33" i="1"/>
  <c r="C39" i="1"/>
  <c r="D134" i="2"/>
  <c r="D138" i="2" s="1"/>
  <c r="D124" i="2"/>
  <c r="D118" i="2"/>
  <c r="D126" i="2" s="1"/>
  <c r="H138" i="2" s="1"/>
  <c r="D105" i="2"/>
  <c r="D90" i="2"/>
  <c r="D84" i="2"/>
  <c r="D72" i="2"/>
  <c r="D42" i="2"/>
  <c r="D36" i="2"/>
  <c r="D96" i="1"/>
  <c r="D93" i="2" l="1"/>
  <c r="H105" i="2" s="1"/>
  <c r="I105" i="2" s="1"/>
  <c r="D74" i="1"/>
  <c r="D39" i="1"/>
  <c r="D47" i="1" s="1"/>
  <c r="D44" i="2"/>
  <c r="H72" i="2" s="1"/>
  <c r="I72" i="2" s="1"/>
  <c r="B77" i="1" l="1"/>
  <c r="D99" i="1"/>
</calcChain>
</file>

<file path=xl/sharedStrings.xml><?xml version="1.0" encoding="utf-8"?>
<sst xmlns="http://schemas.openxmlformats.org/spreadsheetml/2006/main" count="203" uniqueCount="109">
  <si>
    <t>This appropriation resolution is to take effect on _________________,20_________</t>
  </si>
  <si>
    <t>keeping with the budgetary policy statement hitherto adopted by the board.</t>
  </si>
  <si>
    <t>performance of their responsibilities within the amounts appropriated by the board of education and in</t>
  </si>
  <si>
    <t>execution of the budgets adopted by the board and shall hold the department heads responsible for</t>
  </si>
  <si>
    <t>BE IT FURTHER RESOLVED, that the Superintendent is hereby charged with general supervision of the</t>
  </si>
  <si>
    <t>Changes in the amount appropriated by the board shall require approval by the board.</t>
  </si>
  <si>
    <t>the board of education and in keeping with the budgetary policy statement hitherto adopted by the board.</t>
  </si>
  <si>
    <t>expend any funds or obligate the expenditure of any funds except pursuant to appropriations made by</t>
  </si>
  <si>
    <t>FURTHER RESOLVED, that no board of education member or employee of the school district shall</t>
  </si>
  <si>
    <t>Total Appropriated-School Service Fund</t>
  </si>
  <si>
    <t>BUDGET</t>
  </si>
  <si>
    <t>ADJUSTMENTS</t>
  </si>
  <si>
    <t>REVISED</t>
  </si>
  <si>
    <t xml:space="preserve">BUDGET </t>
  </si>
  <si>
    <t>PREVIOUS</t>
  </si>
  <si>
    <t>EXPENDITURES</t>
  </si>
  <si>
    <t>TOTAL AVAILABLE TO APPROPRIATE-</t>
  </si>
  <si>
    <t>FUND BALANCE AVAILABLE TO APPROPRIATE</t>
  </si>
  <si>
    <t>LESS APPROPRIATED FUND BALANCE</t>
  </si>
  <si>
    <t>FUND BALANCE, JULY 1, 2015</t>
  </si>
  <si>
    <t>Total Revenue</t>
  </si>
  <si>
    <t>Incoming Transfer</t>
  </si>
  <si>
    <t>Federal</t>
  </si>
  <si>
    <t>State</t>
  </si>
  <si>
    <t>Local</t>
  </si>
  <si>
    <t>ADJUSTMENT</t>
  </si>
  <si>
    <t>REVENUE</t>
  </si>
  <si>
    <t>Outgoing Transfers</t>
  </si>
  <si>
    <t>Capital Outlay</t>
  </si>
  <si>
    <t xml:space="preserve">Food Service  </t>
  </si>
  <si>
    <t>SERVICE FUND is hereby appropriated in the amounts and for the purposes set forth below:</t>
  </si>
  <si>
    <t xml:space="preserve">   SCHOOL SERVICE FUND</t>
  </si>
  <si>
    <t xml:space="preserve">Incoming Transfer </t>
  </si>
  <si>
    <t>year 2015-2016 is a follows:</t>
  </si>
  <si>
    <t>BE IT FURTHER RESOLVED, that the total revenues and unappropriated fund balance estimated to be</t>
  </si>
  <si>
    <t>Total Appropriated - Debt Retirement Fund</t>
  </si>
  <si>
    <t>Paying Agent Fees and Other</t>
  </si>
  <si>
    <t>Interest on Bonded Debt</t>
  </si>
  <si>
    <t>Redemption of Bond Principle</t>
  </si>
  <si>
    <t>RETIREMENT FUND is hereby appropriated in the amounts and for the purposes set forth below:</t>
  </si>
  <si>
    <t xml:space="preserve">     DEBT RETIREMENT FUND</t>
  </si>
  <si>
    <t>Interest and Other</t>
  </si>
  <si>
    <t>available for appropriations in the DEBT RETIREMENT FUND of the Hemlock Public Schools for the</t>
  </si>
  <si>
    <t>Projected Fund Balance June 30, 2016</t>
  </si>
  <si>
    <t>TOTAL APPROPRIATED-GENERAL FUND</t>
  </si>
  <si>
    <t>Outgoing Transfers and Other Transactions</t>
  </si>
  <si>
    <t>Community Service</t>
  </si>
  <si>
    <t>Athletic</t>
  </si>
  <si>
    <t xml:space="preserve">  Other</t>
  </si>
  <si>
    <t xml:space="preserve"> </t>
  </si>
  <si>
    <t xml:space="preserve">  Central Services</t>
  </si>
  <si>
    <t xml:space="preserve">  Pupil Transportation Services</t>
  </si>
  <si>
    <t xml:space="preserve">  Operation and Maintenance</t>
  </si>
  <si>
    <t xml:space="preserve">  Business</t>
  </si>
  <si>
    <t xml:space="preserve">  School Administration</t>
  </si>
  <si>
    <t xml:space="preserve">  General Administration</t>
  </si>
  <si>
    <t xml:space="preserve">  Instructional Staff</t>
  </si>
  <si>
    <t xml:space="preserve">  Pupil</t>
  </si>
  <si>
    <t>Support Services:</t>
  </si>
  <si>
    <t xml:space="preserve">  Unclassified</t>
  </si>
  <si>
    <t xml:space="preserve">  Adult and Continuing</t>
  </si>
  <si>
    <t xml:space="preserve">  Added Needs</t>
  </si>
  <si>
    <t xml:space="preserve">  Basic Programs</t>
  </si>
  <si>
    <t>Instructional:</t>
  </si>
  <si>
    <t>FUND is hereby appropriated in the amounts and for the purpose set forth below:</t>
  </si>
  <si>
    <t>TOTAL AVAILABLE TO APPROPRIATE - GENERAL FUND</t>
  </si>
  <si>
    <t>Incoming Transfers and Other Transactions</t>
  </si>
  <si>
    <t>Intermediate</t>
  </si>
  <si>
    <t xml:space="preserve">REVISED </t>
  </si>
  <si>
    <t xml:space="preserve">PREVIOUS </t>
  </si>
  <si>
    <t>2015-2016 is as follows:</t>
  </si>
  <si>
    <t xml:space="preserve">available for appropriations in the GENERAL FUND of the Hemlock Public Schools  for fiscal year </t>
  </si>
  <si>
    <t>non-homestead and non-qualified agricultural property for purpose of general operations.</t>
  </si>
  <si>
    <t>BE IT FURTHER RESOLVED, that 18 mills of the ad valorem property taxes be levied on all</t>
  </si>
  <si>
    <t>provide for the disposition of all income received by Hemlock Public Schools.</t>
  </si>
  <si>
    <t>A resolution to make appropriations; and to provide for the expenditure of the appropriations; and to</t>
  </si>
  <si>
    <t>for the fiscal year 2015-2016.</t>
  </si>
  <si>
    <t>Resolved that this resolution shall be the amended general appropriation of Hemlock Public Schools</t>
  </si>
  <si>
    <t>2015-2016 BUDGETS</t>
  </si>
  <si>
    <t>HEMLOCK PUBLIC SCHOOLS</t>
  </si>
  <si>
    <t>BY THE BOARD OF EDUCATION</t>
  </si>
  <si>
    <t>RESOLUTION FOR ADOPTION</t>
  </si>
  <si>
    <t>AMENDMENT</t>
  </si>
  <si>
    <t>Resolved that this resolution shall be the general appropriation of Hemlock Public Schools for the</t>
  </si>
  <si>
    <t xml:space="preserve">BE IT FURTHER RESOLVED, that 18 mills of the ad valorem property taxes be levied on all </t>
  </si>
  <si>
    <t>Incoming Transfers and</t>
  </si>
  <si>
    <t xml:space="preserve">      Other Transactions</t>
  </si>
  <si>
    <t>Community Services</t>
  </si>
  <si>
    <t>Local Property Taxes</t>
  </si>
  <si>
    <t>Food Service</t>
  </si>
  <si>
    <t>2016-2017 BUDGETS</t>
  </si>
  <si>
    <t>2016-17 is as follows:</t>
  </si>
  <si>
    <t>fiscal year 2016-17.</t>
  </si>
  <si>
    <t>FUND BALANCE, JULY 1, 2016</t>
  </si>
  <si>
    <t>BE IT FURTHER RESOLVED, that $11,328,770 of the total available to appropriate in the GENERAL</t>
  </si>
  <si>
    <t xml:space="preserve">  Athletics</t>
  </si>
  <si>
    <t>fiscal year 2016-17 is as follows:</t>
  </si>
  <si>
    <t>available for appropriations in the FOOD SERVICE FUND of the Hemlock Public Schools for fiscal</t>
  </si>
  <si>
    <t>year 2016-17 is a follows:</t>
  </si>
  <si>
    <t xml:space="preserve">BE IT FURTHER RESOLVED, that $365,148 of the total available to appropriate in the SCHOOL </t>
  </si>
  <si>
    <r>
      <t xml:space="preserve">This appropriation resolution is to take effect on </t>
    </r>
    <r>
      <rPr>
        <b/>
        <u/>
        <sz val="12"/>
        <rFont val="Arial"/>
        <family val="2"/>
      </rPr>
      <t>JULY 1, 2016.</t>
    </r>
  </si>
  <si>
    <t>BE IT FURTHER RESOLVED, that $11,842,596 of the total available to appropriate in the GENERAL</t>
  </si>
  <si>
    <t xml:space="preserve">   FOOD SERVICE FUND</t>
  </si>
  <si>
    <t>Total Appropriated- Food Service Fund</t>
  </si>
  <si>
    <t xml:space="preserve">BE IT FURTHER RESOLVED, that $361,591 of the total available to appropriate in the FOODL </t>
  </si>
  <si>
    <t>BE IT FURTHER RESOLVED, that $2,210,450 of the total available to appropriate in the DEBT</t>
  </si>
  <si>
    <t xml:space="preserve">Budget includes the following: Health Insurance increase of 14.5%, MPSERS increase of .97%, </t>
  </si>
  <si>
    <t xml:space="preserve">decline in enrollment decline of 21 students, Increased State Aid of $120 per student, decrease </t>
  </si>
  <si>
    <t>in wages for retirements/resignations and other reductions in staff.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</si>
</sst>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4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5" fontId="0" fillId="0" borderId="1" xfId="0" applyNumberFormat="1" applyBorder="1" applyProtection="1"/>
    <xf numFmtId="0" fontId="0" fillId="0" borderId="1" xfId="0" applyBorder="1"/>
    <xf numFmtId="37" fontId="0" fillId="0" borderId="1" xfId="0" applyNumberFormat="1" applyBorder="1" applyProtection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5" fontId="0" fillId="0" borderId="0" xfId="0" applyNumberFormat="1" applyProtection="1"/>
    <xf numFmtId="37" fontId="0" fillId="0" borderId="0" xfId="0" applyNumberFormat="1" applyProtection="1"/>
    <xf numFmtId="5" fontId="0" fillId="0" borderId="4" xfId="0" applyNumberFormat="1" applyBorder="1" applyProtection="1"/>
    <xf numFmtId="37" fontId="0" fillId="0" borderId="4" xfId="0" applyNumberFormat="1" applyBorder="1" applyProtection="1"/>
    <xf numFmtId="5" fontId="0" fillId="0" borderId="0" xfId="0" applyNumberFormat="1" applyBorder="1" applyProtection="1"/>
    <xf numFmtId="0" fontId="0" fillId="0" borderId="0" xfId="0" applyBorder="1"/>
    <xf numFmtId="0" fontId="0" fillId="0" borderId="0" xfId="0" applyAlignment="1">
      <alignment horizontal="center"/>
    </xf>
    <xf numFmtId="166" fontId="0" fillId="0" borderId="0" xfId="0" applyNumberFormat="1"/>
    <xf numFmtId="0" fontId="2" fillId="0" borderId="0" xfId="0" applyFont="1"/>
    <xf numFmtId="0" fontId="2" fillId="0" borderId="1" xfId="0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164" fontId="0" fillId="0" borderId="4" xfId="2" applyNumberFormat="1" applyFont="1" applyBorder="1" applyProtection="1"/>
    <xf numFmtId="164" fontId="0" fillId="0" borderId="11" xfId="0" applyNumberFormat="1" applyBorder="1" applyProtection="1"/>
    <xf numFmtId="43" fontId="0" fillId="0" borderId="0" xfId="1" applyFont="1"/>
    <xf numFmtId="5" fontId="0" fillId="0" borderId="12" xfId="0" applyNumberFormat="1" applyBorder="1" applyProtection="1"/>
    <xf numFmtId="165" fontId="0" fillId="0" borderId="0" xfId="1" applyNumberFormat="1" applyFont="1"/>
    <xf numFmtId="164" fontId="0" fillId="0" borderId="4" xfId="0" applyNumberFormat="1" applyBorder="1" applyProtection="1"/>
    <xf numFmtId="165" fontId="0" fillId="0" borderId="1" xfId="1" applyNumberFormat="1" applyFont="1" applyBorder="1" applyProtection="1"/>
    <xf numFmtId="164" fontId="0" fillId="0" borderId="1" xfId="2" applyNumberFormat="1" applyFont="1" applyBorder="1" applyProtection="1"/>
    <xf numFmtId="164" fontId="0" fillId="0" borderId="6" xfId="0" applyNumberFormat="1" applyBorder="1"/>
    <xf numFmtId="37" fontId="0" fillId="0" borderId="9" xfId="0" applyNumberFormat="1" applyBorder="1" applyProtection="1"/>
    <xf numFmtId="164" fontId="0" fillId="0" borderId="0" xfId="0" applyNumberFormat="1"/>
    <xf numFmtId="10" fontId="0" fillId="0" borderId="0" xfId="3" applyNumberFormat="1" applyFont="1"/>
    <xf numFmtId="165" fontId="0" fillId="0" borderId="0" xfId="1" applyNumberFormat="1" applyFont="1" applyBorder="1"/>
    <xf numFmtId="164" fontId="0" fillId="0" borderId="14" xfId="2" applyNumberFormat="1" applyFont="1" applyBorder="1"/>
    <xf numFmtId="164" fontId="0" fillId="0" borderId="14" xfId="0" applyNumberFormat="1" applyBorder="1" applyProtection="1"/>
    <xf numFmtId="0" fontId="0" fillId="0" borderId="15" xfId="0" applyBorder="1"/>
    <xf numFmtId="164" fontId="0" fillId="0" borderId="15" xfId="2" applyNumberFormat="1" applyFont="1" applyBorder="1" applyProtection="1"/>
    <xf numFmtId="165" fontId="0" fillId="0" borderId="15" xfId="1" applyNumberFormat="1" applyFont="1" applyBorder="1"/>
    <xf numFmtId="165" fontId="2" fillId="0" borderId="15" xfId="1" applyNumberFormat="1" applyFont="1" applyBorder="1"/>
    <xf numFmtId="164" fontId="0" fillId="0" borderId="15" xfId="0" applyNumberFormat="1" applyBorder="1"/>
    <xf numFmtId="165" fontId="0" fillId="0" borderId="16" xfId="1" applyNumberFormat="1" applyFont="1" applyBorder="1"/>
    <xf numFmtId="165" fontId="2" fillId="0" borderId="16" xfId="1" applyNumberFormat="1" applyFont="1" applyBorder="1"/>
    <xf numFmtId="164" fontId="0" fillId="0" borderId="16" xfId="0" applyNumberFormat="1" applyBorder="1"/>
    <xf numFmtId="0" fontId="0" fillId="0" borderId="16" xfId="0" applyBorder="1"/>
    <xf numFmtId="0" fontId="0" fillId="0" borderId="17" xfId="0" applyBorder="1"/>
    <xf numFmtId="0" fontId="0" fillId="0" borderId="13" xfId="0" applyBorder="1"/>
    <xf numFmtId="0" fontId="0" fillId="0" borderId="18" xfId="0" applyBorder="1"/>
    <xf numFmtId="164" fontId="0" fillId="0" borderId="18" xfId="2" applyNumberFormat="1" applyFont="1" applyBorder="1" applyProtection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2" fillId="0" borderId="15" xfId="0" applyFont="1" applyBorder="1"/>
    <xf numFmtId="5" fontId="0" fillId="0" borderId="15" xfId="0" applyNumberFormat="1" applyBorder="1" applyProtection="1"/>
    <xf numFmtId="43" fontId="0" fillId="0" borderId="15" xfId="1" applyFont="1" applyBorder="1"/>
    <xf numFmtId="5" fontId="0" fillId="0" borderId="15" xfId="1" applyNumberFormat="1" applyFont="1" applyBorder="1"/>
    <xf numFmtId="165" fontId="0" fillId="0" borderId="15" xfId="1" applyNumberFormat="1" applyFont="1" applyBorder="1" applyProtection="1"/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13" xfId="0" applyBorder="1" applyAlignment="1">
      <alignment horizontal="left"/>
    </xf>
    <xf numFmtId="5" fontId="0" fillId="0" borderId="13" xfId="0" applyNumberFormat="1" applyBorder="1" applyAlignment="1" applyProtection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left"/>
    </xf>
    <xf numFmtId="164" fontId="0" fillId="0" borderId="15" xfId="2" applyNumberFormat="1" applyFont="1" applyBorder="1"/>
    <xf numFmtId="0" fontId="0" fillId="0" borderId="22" xfId="0" applyBorder="1" applyAlignment="1">
      <alignment horizontal="center"/>
    </xf>
    <xf numFmtId="37" fontId="0" fillId="0" borderId="15" xfId="0" applyNumberFormat="1" applyBorder="1" applyAlignment="1" applyProtection="1">
      <alignment horizontal="center"/>
    </xf>
    <xf numFmtId="37" fontId="0" fillId="0" borderId="15" xfId="0" applyNumberFormat="1" applyBorder="1" applyProtection="1"/>
    <xf numFmtId="5" fontId="0" fillId="0" borderId="15" xfId="0" applyNumberFormat="1" applyBorder="1" applyAlignment="1" applyProtection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6"/>
  <sheetViews>
    <sheetView tabSelected="1" view="pageBreakPreview" topLeftCell="A4" zoomScale="75" zoomScaleNormal="100" zoomScaleSheetLayoutView="75" workbookViewId="0">
      <selection activeCell="D36" sqref="D36"/>
    </sheetView>
  </sheetViews>
  <sheetFormatPr defaultColWidth="11.44140625" defaultRowHeight="15" x14ac:dyDescent="0.2"/>
  <cols>
    <col min="1" max="1" width="2.109375" customWidth="1"/>
    <col min="2" max="2" width="29.77734375" customWidth="1"/>
    <col min="3" max="3" width="34.44140625" customWidth="1"/>
    <col min="4" max="4" width="18.33203125" customWidth="1"/>
    <col min="5" max="5" width="11.44140625" hidden="1" customWidth="1"/>
  </cols>
  <sheetData>
    <row r="2" spans="1:5" x14ac:dyDescent="0.2">
      <c r="A2" s="22"/>
      <c r="B2" s="22"/>
      <c r="C2" s="22"/>
    </row>
    <row r="3" spans="1:5" x14ac:dyDescent="0.2">
      <c r="A3" s="74" t="s">
        <v>81</v>
      </c>
      <c r="B3" s="74"/>
      <c r="C3" s="74"/>
      <c r="D3" s="74"/>
      <c r="E3" s="74"/>
    </row>
    <row r="4" spans="1:5" x14ac:dyDescent="0.2">
      <c r="A4" s="74" t="s">
        <v>80</v>
      </c>
      <c r="B4" s="74"/>
      <c r="C4" s="74"/>
      <c r="D4" s="74"/>
      <c r="E4" s="74"/>
    </row>
    <row r="5" spans="1:5" x14ac:dyDescent="0.2">
      <c r="A5" s="74" t="s">
        <v>79</v>
      </c>
      <c r="B5" s="74"/>
      <c r="C5" s="74"/>
      <c r="D5" s="74"/>
      <c r="E5" s="74"/>
    </row>
    <row r="6" spans="1:5" x14ac:dyDescent="0.2">
      <c r="A6" s="22"/>
      <c r="B6" s="22"/>
      <c r="C6" s="22"/>
    </row>
    <row r="7" spans="1:5" x14ac:dyDescent="0.2">
      <c r="A7" s="22"/>
      <c r="B7" s="22"/>
      <c r="C7" s="22"/>
    </row>
    <row r="8" spans="1:5" x14ac:dyDescent="0.2">
      <c r="A8" s="74" t="s">
        <v>90</v>
      </c>
      <c r="B8" s="74"/>
      <c r="C8" s="74"/>
      <c r="D8" s="74"/>
    </row>
    <row r="14" spans="1:5" x14ac:dyDescent="0.2">
      <c r="A14" t="s">
        <v>83</v>
      </c>
    </row>
    <row r="15" spans="1:5" x14ac:dyDescent="0.2">
      <c r="A15" t="s">
        <v>92</v>
      </c>
    </row>
    <row r="17" spans="1:4" x14ac:dyDescent="0.2">
      <c r="A17" t="s">
        <v>75</v>
      </c>
    </row>
    <row r="18" spans="1:4" x14ac:dyDescent="0.2">
      <c r="A18" t="s">
        <v>74</v>
      </c>
    </row>
    <row r="20" spans="1:4" x14ac:dyDescent="0.2">
      <c r="A20" t="s">
        <v>84</v>
      </c>
    </row>
    <row r="21" spans="1:4" x14ac:dyDescent="0.2">
      <c r="A21" t="s">
        <v>72</v>
      </c>
    </row>
    <row r="23" spans="1:4" x14ac:dyDescent="0.2">
      <c r="A23" t="s">
        <v>34</v>
      </c>
    </row>
    <row r="24" spans="1:4" x14ac:dyDescent="0.2">
      <c r="A24" t="s">
        <v>71</v>
      </c>
    </row>
    <row r="25" spans="1:4" x14ac:dyDescent="0.2">
      <c r="A25" t="s">
        <v>91</v>
      </c>
    </row>
    <row r="27" spans="1:4" x14ac:dyDescent="0.2">
      <c r="A27" s="52" t="s">
        <v>26</v>
      </c>
      <c r="B27" s="53"/>
      <c r="C27" s="53"/>
      <c r="D27" s="54"/>
    </row>
    <row r="28" spans="1:4" x14ac:dyDescent="0.2">
      <c r="A28" s="55"/>
      <c r="B28" s="49"/>
      <c r="C28" s="49"/>
      <c r="D28" s="50"/>
    </row>
    <row r="29" spans="1:4" x14ac:dyDescent="0.2">
      <c r="A29" s="39"/>
      <c r="B29" s="48" t="s">
        <v>24</v>
      </c>
      <c r="C29" s="50"/>
      <c r="D29" s="51">
        <v>1734480</v>
      </c>
    </row>
    <row r="30" spans="1:4" x14ac:dyDescent="0.2">
      <c r="A30" s="39"/>
      <c r="B30" s="39" t="s">
        <v>67</v>
      </c>
      <c r="C30" s="47"/>
      <c r="D30" s="44">
        <v>0</v>
      </c>
    </row>
    <row r="31" spans="1:4" x14ac:dyDescent="0.2">
      <c r="A31" s="39"/>
      <c r="B31" s="39" t="s">
        <v>23</v>
      </c>
      <c r="C31" s="47"/>
      <c r="D31" s="44">
        <v>8341566</v>
      </c>
    </row>
    <row r="32" spans="1:4" x14ac:dyDescent="0.2">
      <c r="A32" s="39"/>
      <c r="B32" s="39" t="s">
        <v>22</v>
      </c>
      <c r="C32" s="47"/>
      <c r="D32" s="44">
        <v>520538</v>
      </c>
    </row>
    <row r="33" spans="1:4" x14ac:dyDescent="0.2">
      <c r="A33" s="39"/>
      <c r="B33" s="39" t="s">
        <v>85</v>
      </c>
      <c r="C33" s="47"/>
      <c r="D33" s="44">
        <v>164000</v>
      </c>
    </row>
    <row r="34" spans="1:4" x14ac:dyDescent="0.2">
      <c r="A34" s="39"/>
      <c r="B34" s="39" t="s">
        <v>86</v>
      </c>
      <c r="C34" s="47"/>
      <c r="D34" s="45">
        <v>0</v>
      </c>
    </row>
    <row r="35" spans="1:4" x14ac:dyDescent="0.2">
      <c r="A35" s="39"/>
      <c r="B35" s="39"/>
      <c r="C35" s="47"/>
      <c r="D35" s="46"/>
    </row>
    <row r="36" spans="1:4" x14ac:dyDescent="0.2">
      <c r="A36" s="39"/>
      <c r="B36" s="39"/>
      <c r="C36" s="47"/>
      <c r="D36" s="46">
        <f>SUM(D29:D34)</f>
        <v>10760584</v>
      </c>
    </row>
    <row r="37" spans="1:4" x14ac:dyDescent="0.2">
      <c r="C37" s="8"/>
      <c r="D37" s="12"/>
    </row>
    <row r="38" spans="1:4" x14ac:dyDescent="0.2">
      <c r="A38" t="s">
        <v>93</v>
      </c>
      <c r="C38" s="8"/>
    </row>
    <row r="39" spans="1:4" x14ac:dyDescent="0.2">
      <c r="C39" s="8"/>
    </row>
    <row r="40" spans="1:4" ht="15.75" thickBot="1" x14ac:dyDescent="0.25">
      <c r="A40" t="s">
        <v>18</v>
      </c>
      <c r="C40" s="24">
        <v>568186</v>
      </c>
    </row>
    <row r="41" spans="1:4" x14ac:dyDescent="0.2">
      <c r="C41" s="8"/>
    </row>
    <row r="42" spans="1:4" ht="15.75" thickBot="1" x14ac:dyDescent="0.25">
      <c r="A42" t="s">
        <v>17</v>
      </c>
      <c r="D42" s="10">
        <f>SUM(C40)</f>
        <v>568186</v>
      </c>
    </row>
    <row r="43" spans="1:4" x14ac:dyDescent="0.2">
      <c r="D43" s="8"/>
    </row>
    <row r="44" spans="1:4" ht="15.75" thickBot="1" x14ac:dyDescent="0.25">
      <c r="A44" t="s">
        <v>65</v>
      </c>
      <c r="D44" s="25">
        <f>SUM(D36:D42)</f>
        <v>11328770</v>
      </c>
    </row>
    <row r="45" spans="1:4" ht="15.75" thickTop="1" x14ac:dyDescent="0.2"/>
    <row r="47" spans="1:4" x14ac:dyDescent="0.2">
      <c r="A47" t="s">
        <v>94</v>
      </c>
    </row>
    <row r="48" spans="1:4" x14ac:dyDescent="0.2">
      <c r="A48" t="s">
        <v>64</v>
      </c>
    </row>
    <row r="50" spans="1:4" x14ac:dyDescent="0.2">
      <c r="A50" s="52" t="s">
        <v>15</v>
      </c>
      <c r="B50" s="53"/>
      <c r="C50" s="53"/>
      <c r="D50" s="54"/>
    </row>
    <row r="51" spans="1:4" x14ac:dyDescent="0.2">
      <c r="A51" s="55"/>
      <c r="B51" s="49"/>
      <c r="C51" s="49"/>
      <c r="D51" s="50"/>
    </row>
    <row r="52" spans="1:4" x14ac:dyDescent="0.2">
      <c r="A52" s="39" t="s">
        <v>63</v>
      </c>
      <c r="B52" s="39"/>
      <c r="C52" s="39"/>
      <c r="D52" s="39"/>
    </row>
    <row r="53" spans="1:4" x14ac:dyDescent="0.2">
      <c r="B53" s="39" t="s">
        <v>62</v>
      </c>
      <c r="C53" s="39"/>
      <c r="D53" s="57">
        <v>4661632</v>
      </c>
    </row>
    <row r="54" spans="1:4" x14ac:dyDescent="0.2">
      <c r="B54" s="39" t="s">
        <v>61</v>
      </c>
      <c r="C54" s="39"/>
      <c r="D54" s="41">
        <v>1678123</v>
      </c>
    </row>
    <row r="55" spans="1:4" x14ac:dyDescent="0.2">
      <c r="B55" s="39" t="s">
        <v>60</v>
      </c>
      <c r="C55" s="39"/>
      <c r="D55" s="41">
        <v>0</v>
      </c>
    </row>
    <row r="56" spans="1:4" x14ac:dyDescent="0.2">
      <c r="A56" s="39" t="s">
        <v>59</v>
      </c>
      <c r="B56" s="39"/>
      <c r="C56" s="39"/>
      <c r="D56" s="41">
        <v>0</v>
      </c>
    </row>
    <row r="57" spans="1:4" x14ac:dyDescent="0.2">
      <c r="A57" s="39" t="s">
        <v>58</v>
      </c>
      <c r="B57" s="39"/>
      <c r="C57" s="39"/>
      <c r="D57" s="41"/>
    </row>
    <row r="58" spans="1:4" x14ac:dyDescent="0.2">
      <c r="B58" s="39" t="s">
        <v>57</v>
      </c>
      <c r="C58" s="39"/>
      <c r="D58" s="41">
        <v>548866</v>
      </c>
    </row>
    <row r="59" spans="1:4" x14ac:dyDescent="0.2">
      <c r="B59" s="39" t="s">
        <v>56</v>
      </c>
      <c r="C59" s="39"/>
      <c r="D59" s="41">
        <v>295127</v>
      </c>
    </row>
    <row r="60" spans="1:4" x14ac:dyDescent="0.2">
      <c r="B60" s="39" t="s">
        <v>55</v>
      </c>
      <c r="C60" s="39"/>
      <c r="D60" s="41">
        <v>331986</v>
      </c>
    </row>
    <row r="61" spans="1:4" x14ac:dyDescent="0.2">
      <c r="B61" s="39" t="s">
        <v>54</v>
      </c>
      <c r="C61" s="39"/>
      <c r="D61" s="41">
        <v>637498</v>
      </c>
    </row>
    <row r="62" spans="1:4" x14ac:dyDescent="0.2">
      <c r="B62" s="39" t="s">
        <v>53</v>
      </c>
      <c r="C62" s="39"/>
      <c r="D62" s="41">
        <v>202301</v>
      </c>
    </row>
    <row r="63" spans="1:4" x14ac:dyDescent="0.2">
      <c r="B63" s="39" t="s">
        <v>52</v>
      </c>
      <c r="C63" s="39"/>
      <c r="D63" s="41">
        <v>1145901</v>
      </c>
    </row>
    <row r="64" spans="1:4" x14ac:dyDescent="0.2">
      <c r="B64" s="39" t="s">
        <v>51</v>
      </c>
      <c r="C64" s="39"/>
      <c r="D64" s="41">
        <v>485254</v>
      </c>
    </row>
    <row r="65" spans="1:9" x14ac:dyDescent="0.2">
      <c r="B65" s="39" t="s">
        <v>50</v>
      </c>
      <c r="C65" s="39"/>
      <c r="D65" s="41">
        <v>337960</v>
      </c>
    </row>
    <row r="66" spans="1:9" x14ac:dyDescent="0.2">
      <c r="B66" s="39" t="s">
        <v>48</v>
      </c>
      <c r="C66" s="39"/>
      <c r="D66" s="41">
        <v>35916</v>
      </c>
    </row>
    <row r="67" spans="1:9" x14ac:dyDescent="0.2">
      <c r="B67" s="56" t="s">
        <v>95</v>
      </c>
      <c r="C67" s="39"/>
      <c r="D67" s="41">
        <v>217837</v>
      </c>
    </row>
    <row r="68" spans="1:9" x14ac:dyDescent="0.2">
      <c r="B68" s="39" t="s">
        <v>87</v>
      </c>
      <c r="C68" s="39"/>
      <c r="D68" s="41">
        <v>176817</v>
      </c>
    </row>
    <row r="69" spans="1:9" x14ac:dyDescent="0.2">
      <c r="B69" s="39" t="s">
        <v>28</v>
      </c>
      <c r="C69" s="39"/>
      <c r="D69" s="41">
        <v>0</v>
      </c>
    </row>
    <row r="70" spans="1:9" x14ac:dyDescent="0.2">
      <c r="B70" s="39" t="s">
        <v>45</v>
      </c>
      <c r="C70" s="39"/>
      <c r="D70" s="42">
        <v>34592</v>
      </c>
    </row>
    <row r="71" spans="1:9" x14ac:dyDescent="0.2">
      <c r="A71" s="39"/>
      <c r="B71" s="39"/>
      <c r="C71" s="39"/>
      <c r="D71" s="58"/>
    </row>
    <row r="72" spans="1:9" x14ac:dyDescent="0.2">
      <c r="A72" s="39" t="s">
        <v>44</v>
      </c>
      <c r="B72" s="39"/>
      <c r="C72" s="39"/>
      <c r="D72" s="59">
        <f>SUM(D53:D70)</f>
        <v>10789810</v>
      </c>
      <c r="H72" s="34">
        <f>SUM(D44-D72)</f>
        <v>538960</v>
      </c>
      <c r="I72" s="35">
        <f>SUM(H72)/D72</f>
        <v>4.9950833239880962E-2</v>
      </c>
    </row>
    <row r="75" spans="1:9" x14ac:dyDescent="0.2">
      <c r="A75" t="s">
        <v>34</v>
      </c>
    </row>
    <row r="76" spans="1:9" x14ac:dyDescent="0.2">
      <c r="A76" t="s">
        <v>42</v>
      </c>
    </row>
    <row r="77" spans="1:9" x14ac:dyDescent="0.2">
      <c r="A77" s="15" t="s">
        <v>96</v>
      </c>
    </row>
    <row r="79" spans="1:9" x14ac:dyDescent="0.2">
      <c r="A79" s="52" t="s">
        <v>26</v>
      </c>
      <c r="B79" s="53"/>
      <c r="C79" s="53"/>
      <c r="D79" s="54"/>
    </row>
    <row r="80" spans="1:9" x14ac:dyDescent="0.2">
      <c r="A80" s="55"/>
      <c r="B80" s="49"/>
      <c r="C80" s="49"/>
      <c r="D80" s="50"/>
    </row>
    <row r="81" spans="1:4" x14ac:dyDescent="0.2">
      <c r="B81" s="39" t="s">
        <v>88</v>
      </c>
      <c r="C81" s="39"/>
      <c r="D81" s="40">
        <v>1878404</v>
      </c>
    </row>
    <row r="82" spans="1:4" x14ac:dyDescent="0.2">
      <c r="B82" s="39" t="s">
        <v>41</v>
      </c>
      <c r="C82" s="39"/>
      <c r="D82" s="41">
        <v>1000</v>
      </c>
    </row>
    <row r="83" spans="1:4" x14ac:dyDescent="0.2">
      <c r="A83" s="39"/>
      <c r="B83" s="39"/>
      <c r="C83" s="39"/>
      <c r="D83" s="60"/>
    </row>
    <row r="84" spans="1:4" x14ac:dyDescent="0.2">
      <c r="A84" s="39" t="s">
        <v>20</v>
      </c>
      <c r="B84" s="39"/>
      <c r="C84" s="39"/>
      <c r="D84" s="41">
        <f>SUM(D81:D83)</f>
        <v>1879404</v>
      </c>
    </row>
    <row r="85" spans="1:4" x14ac:dyDescent="0.2">
      <c r="C85" s="8"/>
      <c r="D85" s="26"/>
    </row>
    <row r="86" spans="1:4" x14ac:dyDescent="0.2">
      <c r="A86" s="15" t="s">
        <v>93</v>
      </c>
      <c r="C86" s="27">
        <v>331046</v>
      </c>
      <c r="D86" s="26"/>
    </row>
    <row r="87" spans="1:4" x14ac:dyDescent="0.2">
      <c r="D87" s="26"/>
    </row>
    <row r="88" spans="1:4" x14ac:dyDescent="0.2">
      <c r="A88" t="s">
        <v>18</v>
      </c>
      <c r="C88" s="27">
        <v>0</v>
      </c>
      <c r="D88" s="26"/>
    </row>
    <row r="89" spans="1:4" x14ac:dyDescent="0.2">
      <c r="C89" s="8"/>
      <c r="D89" s="26"/>
    </row>
    <row r="90" spans="1:4" ht="15.75" thickBot="1" x14ac:dyDescent="0.25">
      <c r="A90" t="s">
        <v>17</v>
      </c>
      <c r="D90" s="9">
        <f>SUM(C86)</f>
        <v>331046</v>
      </c>
    </row>
    <row r="91" spans="1:4" x14ac:dyDescent="0.2">
      <c r="D91" s="28"/>
    </row>
    <row r="92" spans="1:4" x14ac:dyDescent="0.2">
      <c r="A92" t="s">
        <v>16</v>
      </c>
      <c r="D92" s="36"/>
    </row>
    <row r="93" spans="1:4" ht="15.75" thickBot="1" x14ac:dyDescent="0.25">
      <c r="A93" t="s">
        <v>40</v>
      </c>
      <c r="D93" s="37">
        <f>SUM(D84:D90)</f>
        <v>2210450</v>
      </c>
    </row>
    <row r="94" spans="1:4" ht="15.75" thickTop="1" x14ac:dyDescent="0.2"/>
    <row r="95" spans="1:4" x14ac:dyDescent="0.2">
      <c r="C95" s="8"/>
    </row>
    <row r="96" spans="1:4" x14ac:dyDescent="0.2">
      <c r="A96" s="15" t="s">
        <v>105</v>
      </c>
    </row>
    <row r="97" spans="1:9" x14ac:dyDescent="0.2">
      <c r="A97" t="s">
        <v>39</v>
      </c>
    </row>
    <row r="98" spans="1:9" x14ac:dyDescent="0.2">
      <c r="A98" s="12"/>
      <c r="B98" s="12"/>
      <c r="C98" s="12"/>
    </row>
    <row r="99" spans="1:9" x14ac:dyDescent="0.2">
      <c r="A99" s="61" t="s">
        <v>15</v>
      </c>
      <c r="B99" s="53"/>
      <c r="C99" s="62"/>
      <c r="D99" s="54"/>
    </row>
    <row r="100" spans="1:9" x14ac:dyDescent="0.2">
      <c r="A100" s="63"/>
      <c r="B100" s="64"/>
      <c r="C100" s="65"/>
      <c r="D100" s="50"/>
    </row>
    <row r="101" spans="1:9" x14ac:dyDescent="0.2">
      <c r="B101" s="67" t="s">
        <v>38</v>
      </c>
      <c r="C101" s="70"/>
      <c r="D101" s="68">
        <v>1215000</v>
      </c>
    </row>
    <row r="102" spans="1:9" x14ac:dyDescent="0.2">
      <c r="B102" s="39" t="s">
        <v>37</v>
      </c>
      <c r="C102" s="70"/>
      <c r="D102" s="41">
        <v>661922</v>
      </c>
    </row>
    <row r="103" spans="1:9" x14ac:dyDescent="0.2">
      <c r="B103" s="39" t="s">
        <v>36</v>
      </c>
      <c r="C103" s="71"/>
      <c r="D103" s="41">
        <v>1500</v>
      </c>
    </row>
    <row r="104" spans="1:9" x14ac:dyDescent="0.2">
      <c r="A104" s="39"/>
      <c r="B104" s="39"/>
      <c r="C104" s="72"/>
      <c r="D104" s="39"/>
    </row>
    <row r="105" spans="1:9" x14ac:dyDescent="0.2">
      <c r="A105" s="39" t="s">
        <v>35</v>
      </c>
      <c r="B105" s="39"/>
      <c r="C105" s="73"/>
      <c r="D105" s="43">
        <f>SUM(D101:D104)</f>
        <v>1878422</v>
      </c>
      <c r="H105" s="34">
        <f>SUM(D93-D105)</f>
        <v>332028</v>
      </c>
      <c r="I105" s="35">
        <f>SUM(H105/D105)</f>
        <v>0.17675900303552664</v>
      </c>
    </row>
    <row r="107" spans="1:9" x14ac:dyDescent="0.2">
      <c r="A107" t="s">
        <v>34</v>
      </c>
    </row>
    <row r="108" spans="1:9" x14ac:dyDescent="0.2">
      <c r="A108" s="15" t="s">
        <v>97</v>
      </c>
    </row>
    <row r="109" spans="1:9" x14ac:dyDescent="0.2">
      <c r="A109" s="15" t="s">
        <v>98</v>
      </c>
    </row>
    <row r="110" spans="1:9" x14ac:dyDescent="0.2">
      <c r="A110" s="23"/>
      <c r="B110" s="23"/>
      <c r="C110" s="23"/>
      <c r="D110" s="12"/>
    </row>
    <row r="111" spans="1:9" x14ac:dyDescent="0.2">
      <c r="A111" s="61" t="s">
        <v>26</v>
      </c>
      <c r="B111" s="62"/>
      <c r="C111" s="62"/>
      <c r="D111" s="54"/>
    </row>
    <row r="112" spans="1:9" x14ac:dyDescent="0.2">
      <c r="A112" s="55"/>
      <c r="B112" s="49"/>
      <c r="C112" s="65"/>
      <c r="D112" s="50"/>
    </row>
    <row r="113" spans="1:4" x14ac:dyDescent="0.2">
      <c r="B113" s="39" t="s">
        <v>24</v>
      </c>
      <c r="C113" s="71"/>
      <c r="D113" s="68">
        <v>134763</v>
      </c>
    </row>
    <row r="114" spans="1:4" x14ac:dyDescent="0.2">
      <c r="B114" s="39" t="s">
        <v>23</v>
      </c>
      <c r="C114" s="71"/>
      <c r="D114" s="41">
        <v>17709</v>
      </c>
    </row>
    <row r="115" spans="1:4" x14ac:dyDescent="0.2">
      <c r="B115" s="39" t="s">
        <v>22</v>
      </c>
      <c r="C115" s="71"/>
      <c r="D115" s="41">
        <v>185380</v>
      </c>
    </row>
    <row r="116" spans="1:4" x14ac:dyDescent="0.2">
      <c r="B116" s="39" t="s">
        <v>21</v>
      </c>
      <c r="C116" s="71"/>
      <c r="D116" s="41">
        <v>27292</v>
      </c>
    </row>
    <row r="117" spans="1:4" x14ac:dyDescent="0.2">
      <c r="A117" s="39"/>
      <c r="B117" s="39"/>
      <c r="C117" s="57"/>
      <c r="D117" s="39"/>
    </row>
    <row r="118" spans="1:4" x14ac:dyDescent="0.2">
      <c r="A118" s="39" t="s">
        <v>20</v>
      </c>
      <c r="B118" s="39"/>
      <c r="C118" s="71"/>
      <c r="D118" s="43">
        <f>SUM(D113:D117)</f>
        <v>365144</v>
      </c>
    </row>
    <row r="119" spans="1:4" x14ac:dyDescent="0.2">
      <c r="C119" s="8"/>
    </row>
    <row r="120" spans="1:4" ht="15.75" thickBot="1" x14ac:dyDescent="0.25">
      <c r="A120" s="15" t="s">
        <v>93</v>
      </c>
      <c r="C120" s="9">
        <v>4</v>
      </c>
    </row>
    <row r="122" spans="1:4" ht="15.75" thickBot="1" x14ac:dyDescent="0.25">
      <c r="A122" s="15" t="s">
        <v>18</v>
      </c>
      <c r="C122" s="10">
        <v>0</v>
      </c>
    </row>
    <row r="123" spans="1:4" x14ac:dyDescent="0.2">
      <c r="C123" s="8"/>
    </row>
    <row r="124" spans="1:4" ht="15.75" thickBot="1" x14ac:dyDescent="0.25">
      <c r="A124" t="s">
        <v>17</v>
      </c>
      <c r="D124" s="10">
        <f>SUM(C120)</f>
        <v>4</v>
      </c>
    </row>
    <row r="125" spans="1:4" x14ac:dyDescent="0.2">
      <c r="C125" s="8"/>
    </row>
    <row r="126" spans="1:4" ht="15.75" thickBot="1" x14ac:dyDescent="0.25">
      <c r="A126" t="s">
        <v>16</v>
      </c>
      <c r="D126" s="38">
        <f>SUM(D118:D124)</f>
        <v>365148</v>
      </c>
    </row>
    <row r="127" spans="1:4" ht="15.75" thickTop="1" x14ac:dyDescent="0.2">
      <c r="A127" t="s">
        <v>31</v>
      </c>
      <c r="C127" s="8"/>
    </row>
    <row r="129" spans="1:8" x14ac:dyDescent="0.2">
      <c r="A129" s="15" t="s">
        <v>99</v>
      </c>
    </row>
    <row r="130" spans="1:8" x14ac:dyDescent="0.2">
      <c r="A130" t="s">
        <v>30</v>
      </c>
    </row>
    <row r="132" spans="1:8" x14ac:dyDescent="0.2">
      <c r="A132" s="61" t="s">
        <v>15</v>
      </c>
      <c r="B132" s="62"/>
      <c r="C132" s="62"/>
      <c r="D132" s="54"/>
    </row>
    <row r="133" spans="1:8" x14ac:dyDescent="0.2">
      <c r="A133" s="69"/>
      <c r="B133" s="66"/>
      <c r="C133" s="66"/>
      <c r="D133" s="50"/>
    </row>
    <row r="134" spans="1:8" x14ac:dyDescent="0.2">
      <c r="B134" s="39" t="s">
        <v>89</v>
      </c>
      <c r="C134" s="57"/>
      <c r="D134" s="68">
        <f>365148-27292</f>
        <v>337856</v>
      </c>
    </row>
    <row r="135" spans="1:8" x14ac:dyDescent="0.2">
      <c r="B135" s="39" t="s">
        <v>28</v>
      </c>
      <c r="C135" s="71"/>
      <c r="D135" s="41"/>
    </row>
    <row r="136" spans="1:8" x14ac:dyDescent="0.2">
      <c r="B136" s="39" t="s">
        <v>27</v>
      </c>
      <c r="C136" s="71"/>
      <c r="D136" s="41">
        <v>27292</v>
      </c>
    </row>
    <row r="137" spans="1:8" x14ac:dyDescent="0.2">
      <c r="A137" s="39"/>
      <c r="B137" s="39"/>
      <c r="C137" s="57"/>
      <c r="D137" s="41"/>
    </row>
    <row r="138" spans="1:8" x14ac:dyDescent="0.2">
      <c r="A138" s="39" t="s">
        <v>9</v>
      </c>
      <c r="B138" s="39"/>
      <c r="C138" s="57"/>
      <c r="D138" s="68">
        <f>SUM(D134:D137)</f>
        <v>365148</v>
      </c>
      <c r="H138" s="34">
        <f>SUM(D126-D138)</f>
        <v>0</v>
      </c>
    </row>
    <row r="141" spans="1:8" x14ac:dyDescent="0.2">
      <c r="A141" t="s">
        <v>8</v>
      </c>
    </row>
    <row r="142" spans="1:8" x14ac:dyDescent="0.2">
      <c r="A142" t="s">
        <v>7</v>
      </c>
    </row>
    <row r="143" spans="1:8" x14ac:dyDescent="0.2">
      <c r="A143" t="s">
        <v>6</v>
      </c>
    </row>
    <row r="144" spans="1:8" x14ac:dyDescent="0.2">
      <c r="A144" t="s">
        <v>5</v>
      </c>
    </row>
    <row r="146" spans="1:1" x14ac:dyDescent="0.2">
      <c r="A146" t="s">
        <v>4</v>
      </c>
    </row>
    <row r="147" spans="1:1" x14ac:dyDescent="0.2">
      <c r="A147" t="s">
        <v>3</v>
      </c>
    </row>
    <row r="148" spans="1:1" x14ac:dyDescent="0.2">
      <c r="A148" t="s">
        <v>2</v>
      </c>
    </row>
    <row r="149" spans="1:1" x14ac:dyDescent="0.2">
      <c r="A149" t="s">
        <v>1</v>
      </c>
    </row>
    <row r="151" spans="1:1" ht="15.75" x14ac:dyDescent="0.25">
      <c r="A151" s="15" t="s">
        <v>100</v>
      </c>
    </row>
    <row r="154" spans="1:1" x14ac:dyDescent="0.2">
      <c r="A154" t="s">
        <v>106</v>
      </c>
    </row>
    <row r="155" spans="1:1" x14ac:dyDescent="0.2">
      <c r="A155" t="s">
        <v>107</v>
      </c>
    </row>
    <row r="156" spans="1:1" x14ac:dyDescent="0.2">
      <c r="A156" t="s">
        <v>108</v>
      </c>
    </row>
  </sheetData>
  <mergeCells count="4">
    <mergeCell ref="A3:E3"/>
    <mergeCell ref="A4:E4"/>
    <mergeCell ref="A5:E5"/>
    <mergeCell ref="A8:D8"/>
  </mergeCells>
  <pageMargins left="0.78" right="0.75" top="1" bottom="1" header="0.5" footer="0.5"/>
  <pageSetup scale="71" orientation="portrait" r:id="rId1"/>
  <headerFooter alignWithMargins="0"/>
  <rowBreaks count="2" manualBreakCount="2">
    <brk id="48" max="16383" man="1"/>
    <brk id="95" max="4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5:E126"/>
  <sheetViews>
    <sheetView defaultGridColor="0" topLeftCell="A10" colorId="22" zoomScale="75" zoomScaleNormal="87" zoomScaleSheetLayoutView="75" workbookViewId="0">
      <selection activeCell="B77" sqref="B77"/>
    </sheetView>
  </sheetViews>
  <sheetFormatPr defaultColWidth="11.44140625" defaultRowHeight="15" x14ac:dyDescent="0.2"/>
  <cols>
    <col min="1" max="1" width="36.77734375" customWidth="1"/>
    <col min="2" max="2" width="13.77734375" customWidth="1"/>
    <col min="3" max="4" width="14.77734375" customWidth="1"/>
  </cols>
  <sheetData>
    <row r="5" spans="1:4" x14ac:dyDescent="0.2">
      <c r="A5" s="22" t="s">
        <v>82</v>
      </c>
      <c r="B5" s="22"/>
      <c r="C5" s="22"/>
      <c r="D5" s="22"/>
    </row>
    <row r="6" spans="1:4" x14ac:dyDescent="0.2">
      <c r="A6" s="22"/>
      <c r="B6" s="22"/>
      <c r="C6" s="22"/>
      <c r="D6" s="22"/>
    </row>
    <row r="7" spans="1:4" x14ac:dyDescent="0.2">
      <c r="A7" s="22" t="s">
        <v>81</v>
      </c>
      <c r="B7" s="22"/>
      <c r="C7" s="22"/>
      <c r="D7" s="22"/>
    </row>
    <row r="8" spans="1:4" x14ac:dyDescent="0.2">
      <c r="A8" s="22" t="s">
        <v>80</v>
      </c>
      <c r="B8" s="22"/>
      <c r="C8" s="22"/>
      <c r="D8" s="22"/>
    </row>
    <row r="9" spans="1:4" x14ac:dyDescent="0.2">
      <c r="A9" s="22" t="s">
        <v>79</v>
      </c>
      <c r="B9" s="22"/>
      <c r="C9" s="22"/>
      <c r="D9" s="22"/>
    </row>
    <row r="10" spans="1:4" x14ac:dyDescent="0.2">
      <c r="A10" s="22"/>
      <c r="B10" s="22"/>
      <c r="C10" s="22"/>
      <c r="D10" s="22"/>
    </row>
    <row r="11" spans="1:4" x14ac:dyDescent="0.2">
      <c r="A11" s="22"/>
      <c r="B11" s="22"/>
      <c r="C11" s="22"/>
      <c r="D11" s="22"/>
    </row>
    <row r="12" spans="1:4" x14ac:dyDescent="0.2">
      <c r="A12" s="22" t="s">
        <v>78</v>
      </c>
      <c r="B12" s="22"/>
      <c r="C12" s="22"/>
      <c r="D12" s="22"/>
    </row>
    <row r="18" spans="1:4" x14ac:dyDescent="0.2">
      <c r="A18" t="s">
        <v>77</v>
      </c>
    </row>
    <row r="19" spans="1:4" x14ac:dyDescent="0.2">
      <c r="A19" t="s">
        <v>76</v>
      </c>
    </row>
    <row r="21" spans="1:4" x14ac:dyDescent="0.2">
      <c r="A21" t="s">
        <v>75</v>
      </c>
    </row>
    <row r="22" spans="1:4" x14ac:dyDescent="0.2">
      <c r="A22" t="s">
        <v>74</v>
      </c>
    </row>
    <row r="24" spans="1:4" x14ac:dyDescent="0.2">
      <c r="A24" t="s">
        <v>73</v>
      </c>
    </row>
    <row r="25" spans="1:4" x14ac:dyDescent="0.2">
      <c r="A25" t="s">
        <v>72</v>
      </c>
    </row>
    <row r="27" spans="1:4" x14ac:dyDescent="0.2">
      <c r="A27" t="s">
        <v>34</v>
      </c>
    </row>
    <row r="28" spans="1:4" x14ac:dyDescent="0.2">
      <c r="A28" t="s">
        <v>71</v>
      </c>
    </row>
    <row r="29" spans="1:4" x14ac:dyDescent="0.2">
      <c r="A29" t="s">
        <v>70</v>
      </c>
    </row>
    <row r="30" spans="1:4" ht="15.75" thickBot="1" x14ac:dyDescent="0.25"/>
    <row r="31" spans="1:4" x14ac:dyDescent="0.2">
      <c r="A31" s="21" t="s">
        <v>26</v>
      </c>
      <c r="B31" s="6" t="s">
        <v>69</v>
      </c>
      <c r="C31" s="6" t="s">
        <v>10</v>
      </c>
      <c r="D31" s="6" t="s">
        <v>68</v>
      </c>
    </row>
    <row r="32" spans="1:4" ht="15.75" thickBot="1" x14ac:dyDescent="0.25">
      <c r="A32" s="20"/>
      <c r="B32" s="5" t="s">
        <v>10</v>
      </c>
      <c r="C32" s="5" t="s">
        <v>11</v>
      </c>
      <c r="D32" s="5" t="s">
        <v>10</v>
      </c>
    </row>
    <row r="33" spans="1:4" ht="15.75" thickBot="1" x14ac:dyDescent="0.25">
      <c r="A33" s="19" t="s">
        <v>24</v>
      </c>
      <c r="B33" s="1">
        <v>1680258</v>
      </c>
      <c r="C33" s="1">
        <v>20080</v>
      </c>
      <c r="D33" s="1">
        <f>SUM(B33:C33)</f>
        <v>1700338</v>
      </c>
    </row>
    <row r="34" spans="1:4" ht="15.75" thickBot="1" x14ac:dyDescent="0.25">
      <c r="A34" s="19" t="s">
        <v>67</v>
      </c>
      <c r="B34" s="3">
        <v>0</v>
      </c>
      <c r="C34" s="3">
        <v>0</v>
      </c>
      <c r="D34" s="30">
        <f t="shared" ref="D34:D39" si="0">SUM(B34:C34)</f>
        <v>0</v>
      </c>
    </row>
    <row r="35" spans="1:4" ht="15.75" thickBot="1" x14ac:dyDescent="0.25">
      <c r="A35" s="19" t="s">
        <v>23</v>
      </c>
      <c r="B35" s="3">
        <v>8661112</v>
      </c>
      <c r="C35" s="3">
        <v>41078</v>
      </c>
      <c r="D35" s="30">
        <f t="shared" si="0"/>
        <v>8702190</v>
      </c>
    </row>
    <row r="36" spans="1:4" ht="15.75" thickBot="1" x14ac:dyDescent="0.25">
      <c r="A36" s="19" t="s">
        <v>22</v>
      </c>
      <c r="B36" s="3">
        <v>535004</v>
      </c>
      <c r="C36" s="3">
        <v>15333</v>
      </c>
      <c r="D36" s="30">
        <f t="shared" si="0"/>
        <v>550337</v>
      </c>
    </row>
    <row r="37" spans="1:4" ht="15.75" thickBot="1" x14ac:dyDescent="0.25">
      <c r="A37" s="19" t="s">
        <v>66</v>
      </c>
      <c r="B37" s="3">
        <v>130000</v>
      </c>
      <c r="C37" s="3">
        <v>94000</v>
      </c>
      <c r="D37" s="30">
        <f t="shared" si="0"/>
        <v>224000</v>
      </c>
    </row>
    <row r="38" spans="1:4" ht="15.75" thickBot="1" x14ac:dyDescent="0.25">
      <c r="A38" s="19"/>
      <c r="B38" s="3"/>
      <c r="C38" s="3"/>
      <c r="D38" s="30">
        <f t="shared" si="0"/>
        <v>0</v>
      </c>
    </row>
    <row r="39" spans="1:4" ht="15.75" thickBot="1" x14ac:dyDescent="0.25">
      <c r="A39" s="19" t="s">
        <v>20</v>
      </c>
      <c r="B39" s="1">
        <f>SUM(B33:B38)</f>
        <v>11006374</v>
      </c>
      <c r="C39" s="1">
        <f>SUM(C33:C38)</f>
        <v>170491</v>
      </c>
      <c r="D39" s="31">
        <f t="shared" si="0"/>
        <v>11176865</v>
      </c>
    </row>
    <row r="40" spans="1:4" x14ac:dyDescent="0.2">
      <c r="B40" s="8"/>
      <c r="C40" s="8"/>
      <c r="D40" s="8"/>
    </row>
    <row r="41" spans="1:4" ht="15.75" thickBot="1" x14ac:dyDescent="0.25">
      <c r="A41" t="s">
        <v>19</v>
      </c>
      <c r="B41" s="8"/>
      <c r="C41" s="9">
        <v>665731</v>
      </c>
      <c r="D41" s="8"/>
    </row>
    <row r="42" spans="1:4" x14ac:dyDescent="0.2">
      <c r="B42" s="8"/>
      <c r="C42" s="8"/>
      <c r="D42" s="8"/>
    </row>
    <row r="43" spans="1:4" ht="15.75" thickBot="1" x14ac:dyDescent="0.25">
      <c r="A43" t="s">
        <v>18</v>
      </c>
      <c r="B43" s="8"/>
      <c r="C43" s="10">
        <v>0</v>
      </c>
      <c r="D43" s="8"/>
    </row>
    <row r="44" spans="1:4" x14ac:dyDescent="0.2">
      <c r="B44" s="8"/>
      <c r="C44" s="8"/>
      <c r="D44" s="8"/>
    </row>
    <row r="45" spans="1:4" ht="15.75" thickBot="1" x14ac:dyDescent="0.25">
      <c r="A45" t="s">
        <v>17</v>
      </c>
      <c r="B45" s="8"/>
      <c r="C45" s="8"/>
      <c r="D45" s="10">
        <f>SUM(C41:C43)</f>
        <v>665731</v>
      </c>
    </row>
    <row r="46" spans="1:4" x14ac:dyDescent="0.2">
      <c r="B46" s="8"/>
      <c r="C46" s="8"/>
      <c r="D46" s="8"/>
    </row>
    <row r="47" spans="1:4" ht="15.75" thickBot="1" x14ac:dyDescent="0.25">
      <c r="A47" t="s">
        <v>65</v>
      </c>
      <c r="B47" s="8"/>
      <c r="C47" s="8"/>
      <c r="D47" s="29">
        <f>SUM(D39:D45)</f>
        <v>11842596</v>
      </c>
    </row>
    <row r="50" spans="1:4" x14ac:dyDescent="0.2">
      <c r="A50" s="15" t="s">
        <v>101</v>
      </c>
    </row>
    <row r="51" spans="1:4" x14ac:dyDescent="0.2">
      <c r="A51" t="s">
        <v>64</v>
      </c>
    </row>
    <row r="52" spans="1:4" ht="15.75" thickBot="1" x14ac:dyDescent="0.25"/>
    <row r="53" spans="1:4" x14ac:dyDescent="0.2">
      <c r="A53" s="6" t="s">
        <v>15</v>
      </c>
      <c r="B53" s="6" t="s">
        <v>14</v>
      </c>
      <c r="C53" s="18" t="s">
        <v>13</v>
      </c>
      <c r="D53" s="18" t="s">
        <v>12</v>
      </c>
    </row>
    <row r="54" spans="1:4" ht="15.75" thickBot="1" x14ac:dyDescent="0.25">
      <c r="A54" s="5"/>
      <c r="B54" s="5" t="s">
        <v>10</v>
      </c>
      <c r="C54" s="17" t="s">
        <v>11</v>
      </c>
      <c r="D54" s="17" t="s">
        <v>10</v>
      </c>
    </row>
    <row r="55" spans="1:4" ht="15.75" thickBot="1" x14ac:dyDescent="0.25">
      <c r="A55" s="2" t="s">
        <v>63</v>
      </c>
      <c r="B55" s="2"/>
      <c r="C55" s="2"/>
      <c r="D55" s="2"/>
    </row>
    <row r="56" spans="1:4" ht="15.75" thickBot="1" x14ac:dyDescent="0.25">
      <c r="A56" s="2" t="s">
        <v>62</v>
      </c>
      <c r="B56" s="1">
        <v>4814917</v>
      </c>
      <c r="C56" s="1">
        <v>41893</v>
      </c>
      <c r="D56" s="1">
        <f>SUM(B56:C56)</f>
        <v>4856810</v>
      </c>
    </row>
    <row r="57" spans="1:4" ht="15.75" thickBot="1" x14ac:dyDescent="0.25">
      <c r="A57" s="2" t="s">
        <v>61</v>
      </c>
      <c r="B57" s="3">
        <v>1737376</v>
      </c>
      <c r="C57" s="3">
        <v>67222</v>
      </c>
      <c r="D57" s="3">
        <f>SUM(B57:C57)</f>
        <v>1804598</v>
      </c>
    </row>
    <row r="58" spans="1:4" ht="15.75" thickBot="1" x14ac:dyDescent="0.25">
      <c r="A58" s="2" t="s">
        <v>60</v>
      </c>
      <c r="B58" s="3">
        <v>0</v>
      </c>
      <c r="C58" s="3">
        <v>0</v>
      </c>
      <c r="D58" s="3">
        <f t="shared" ref="D58:D59" si="1">SUM(B58:C58)</f>
        <v>0</v>
      </c>
    </row>
    <row r="59" spans="1:4" ht="15.75" thickBot="1" x14ac:dyDescent="0.25">
      <c r="A59" s="2" t="s">
        <v>59</v>
      </c>
      <c r="B59" s="3">
        <v>0</v>
      </c>
      <c r="C59" s="3">
        <v>0</v>
      </c>
      <c r="D59" s="3">
        <f t="shared" si="1"/>
        <v>0</v>
      </c>
    </row>
    <row r="60" spans="1:4" ht="15.75" thickBot="1" x14ac:dyDescent="0.25">
      <c r="A60" s="2" t="s">
        <v>58</v>
      </c>
      <c r="B60" s="3"/>
      <c r="C60" s="3"/>
      <c r="D60" s="3"/>
    </row>
    <row r="61" spans="1:4" ht="15.75" thickBot="1" x14ac:dyDescent="0.25">
      <c r="A61" s="2" t="s">
        <v>57</v>
      </c>
      <c r="B61" s="3">
        <v>573683</v>
      </c>
      <c r="C61" s="3">
        <v>-4824</v>
      </c>
      <c r="D61" s="3">
        <f t="shared" ref="D61:D74" si="2">SUM(B61:C61)</f>
        <v>568859</v>
      </c>
    </row>
    <row r="62" spans="1:4" ht="15.75" thickBot="1" x14ac:dyDescent="0.25">
      <c r="A62" s="2" t="s">
        <v>56</v>
      </c>
      <c r="B62" s="3">
        <v>285677</v>
      </c>
      <c r="C62" s="3">
        <v>-1039</v>
      </c>
      <c r="D62" s="3">
        <f t="shared" si="2"/>
        <v>284638</v>
      </c>
    </row>
    <row r="63" spans="1:4" ht="15.75" thickBot="1" x14ac:dyDescent="0.25">
      <c r="A63" s="2" t="s">
        <v>55</v>
      </c>
      <c r="B63" s="3">
        <v>345363</v>
      </c>
      <c r="C63" s="3">
        <v>-6174</v>
      </c>
      <c r="D63" s="3">
        <f t="shared" si="2"/>
        <v>339189</v>
      </c>
    </row>
    <row r="64" spans="1:4" ht="15.75" thickBot="1" x14ac:dyDescent="0.25">
      <c r="A64" s="2" t="s">
        <v>54</v>
      </c>
      <c r="B64" s="3">
        <v>645977</v>
      </c>
      <c r="C64" s="3">
        <v>-2847</v>
      </c>
      <c r="D64" s="3">
        <f t="shared" si="2"/>
        <v>643130</v>
      </c>
    </row>
    <row r="65" spans="1:5" ht="15.75" thickBot="1" x14ac:dyDescent="0.25">
      <c r="A65" s="2" t="s">
        <v>53</v>
      </c>
      <c r="B65" s="3">
        <v>217818</v>
      </c>
      <c r="C65" s="3">
        <v>-8650</v>
      </c>
      <c r="D65" s="3">
        <f t="shared" si="2"/>
        <v>209168</v>
      </c>
    </row>
    <row r="66" spans="1:5" ht="15.75" thickBot="1" x14ac:dyDescent="0.25">
      <c r="A66" s="2" t="s">
        <v>52</v>
      </c>
      <c r="B66" s="3">
        <v>1194679</v>
      </c>
      <c r="C66" s="3">
        <v>-14525</v>
      </c>
      <c r="D66" s="3">
        <f t="shared" si="2"/>
        <v>1180154</v>
      </c>
    </row>
    <row r="67" spans="1:5" ht="15.75" thickBot="1" x14ac:dyDescent="0.25">
      <c r="A67" s="2" t="s">
        <v>51</v>
      </c>
      <c r="B67" s="3">
        <v>502083</v>
      </c>
      <c r="C67" s="3">
        <v>-15820</v>
      </c>
      <c r="D67" s="3">
        <f t="shared" si="2"/>
        <v>486263</v>
      </c>
    </row>
    <row r="68" spans="1:5" ht="15.75" thickBot="1" x14ac:dyDescent="0.25">
      <c r="A68" s="2" t="s">
        <v>50</v>
      </c>
      <c r="B68" s="3">
        <v>374325</v>
      </c>
      <c r="C68" s="3">
        <v>-33514</v>
      </c>
      <c r="D68" s="3">
        <f t="shared" si="2"/>
        <v>340811</v>
      </c>
      <c r="E68" s="15" t="s">
        <v>49</v>
      </c>
    </row>
    <row r="69" spans="1:5" ht="15.75" thickBot="1" x14ac:dyDescent="0.25">
      <c r="A69" s="2" t="s">
        <v>48</v>
      </c>
      <c r="B69" s="3">
        <v>46484</v>
      </c>
      <c r="C69" s="3">
        <v>-12484</v>
      </c>
      <c r="D69" s="3">
        <f t="shared" si="2"/>
        <v>34000</v>
      </c>
    </row>
    <row r="70" spans="1:5" ht="15.75" thickBot="1" x14ac:dyDescent="0.25">
      <c r="A70" s="16" t="s">
        <v>47</v>
      </c>
      <c r="B70" s="3">
        <v>218801</v>
      </c>
      <c r="C70" s="3">
        <v>16042</v>
      </c>
      <c r="D70" s="3">
        <f t="shared" si="2"/>
        <v>234843</v>
      </c>
    </row>
    <row r="71" spans="1:5" ht="15.75" thickBot="1" x14ac:dyDescent="0.25">
      <c r="A71" s="16" t="s">
        <v>46</v>
      </c>
      <c r="B71" s="3">
        <v>246352</v>
      </c>
      <c r="C71" s="3">
        <v>-3834</v>
      </c>
      <c r="D71" s="3">
        <f t="shared" si="2"/>
        <v>242518</v>
      </c>
    </row>
    <row r="72" spans="1:5" ht="15.75" thickBot="1" x14ac:dyDescent="0.25">
      <c r="A72" s="2" t="s">
        <v>45</v>
      </c>
      <c r="B72" s="3">
        <v>0</v>
      </c>
      <c r="C72" s="3">
        <v>9800</v>
      </c>
      <c r="D72" s="3">
        <f t="shared" si="2"/>
        <v>9800</v>
      </c>
    </row>
    <row r="73" spans="1:5" ht="15.75" thickBot="1" x14ac:dyDescent="0.25">
      <c r="A73" s="16" t="s">
        <v>28</v>
      </c>
      <c r="B73" s="3">
        <v>28849</v>
      </c>
      <c r="C73" s="3">
        <v>10780</v>
      </c>
      <c r="D73" s="3">
        <f t="shared" si="2"/>
        <v>39629</v>
      </c>
    </row>
    <row r="74" spans="1:5" ht="15.75" thickBot="1" x14ac:dyDescent="0.25">
      <c r="A74" s="2" t="s">
        <v>44</v>
      </c>
      <c r="B74" s="1">
        <f>SUM(B56:B73)</f>
        <v>11232384</v>
      </c>
      <c r="C74" s="1">
        <f>SUM(C56:C73)</f>
        <v>42026</v>
      </c>
      <c r="D74" s="3">
        <f t="shared" si="2"/>
        <v>11274410</v>
      </c>
    </row>
    <row r="77" spans="1:5" ht="15.75" thickBot="1" x14ac:dyDescent="0.25">
      <c r="A77" s="15" t="s">
        <v>43</v>
      </c>
      <c r="B77" s="32">
        <f>SUM(D47-D74)</f>
        <v>568186</v>
      </c>
      <c r="C77" s="14"/>
    </row>
    <row r="79" spans="1:5" x14ac:dyDescent="0.2">
      <c r="A79" t="s">
        <v>34</v>
      </c>
      <c r="B79" s="13"/>
      <c r="C79" s="13"/>
      <c r="D79" s="13"/>
    </row>
    <row r="80" spans="1:5" x14ac:dyDescent="0.2">
      <c r="A80" s="15" t="s">
        <v>97</v>
      </c>
    </row>
    <row r="81" spans="1:4" x14ac:dyDescent="0.2">
      <c r="A81" t="s">
        <v>33</v>
      </c>
    </row>
    <row r="82" spans="1:4" ht="15.75" thickBot="1" x14ac:dyDescent="0.25"/>
    <row r="83" spans="1:4" x14ac:dyDescent="0.2">
      <c r="A83" s="6" t="s">
        <v>26</v>
      </c>
      <c r="B83" s="6" t="s">
        <v>14</v>
      </c>
      <c r="C83" s="6" t="s">
        <v>10</v>
      </c>
      <c r="D83" s="6" t="s">
        <v>12</v>
      </c>
    </row>
    <row r="84" spans="1:4" ht="15.75" thickBot="1" x14ac:dyDescent="0.25">
      <c r="A84" s="5"/>
      <c r="B84" s="5" t="s">
        <v>10</v>
      </c>
      <c r="C84" s="5" t="s">
        <v>25</v>
      </c>
      <c r="D84" s="5" t="s">
        <v>10</v>
      </c>
    </row>
    <row r="85" spans="1:4" ht="15.75" thickBot="1" x14ac:dyDescent="0.25">
      <c r="A85" s="4" t="s">
        <v>24</v>
      </c>
      <c r="B85" s="1">
        <v>134763</v>
      </c>
      <c r="C85" s="1">
        <v>2976</v>
      </c>
      <c r="D85" s="1">
        <f>SUM(B85:C85)</f>
        <v>137739</v>
      </c>
    </row>
    <row r="86" spans="1:4" ht="15.75" thickBot="1" x14ac:dyDescent="0.25">
      <c r="A86" s="2" t="s">
        <v>23</v>
      </c>
      <c r="B86" s="30">
        <v>17709</v>
      </c>
      <c r="C86" s="3">
        <v>0</v>
      </c>
      <c r="D86" s="3">
        <f>SUM(B86:C86)</f>
        <v>17709</v>
      </c>
    </row>
    <row r="87" spans="1:4" ht="15.75" thickBot="1" x14ac:dyDescent="0.25">
      <c r="A87" s="2" t="s">
        <v>22</v>
      </c>
      <c r="B87" s="30">
        <v>185380</v>
      </c>
      <c r="C87" s="3">
        <v>-6533</v>
      </c>
      <c r="D87" s="3">
        <f>SUM(B87:C87)</f>
        <v>178847</v>
      </c>
    </row>
    <row r="88" spans="1:4" ht="15.75" thickBot="1" x14ac:dyDescent="0.25">
      <c r="A88" s="2" t="s">
        <v>32</v>
      </c>
      <c r="B88" s="33">
        <v>0</v>
      </c>
      <c r="C88" s="33">
        <v>0</v>
      </c>
      <c r="D88" s="3">
        <v>0</v>
      </c>
    </row>
    <row r="89" spans="1:4" ht="15.75" thickBot="1" x14ac:dyDescent="0.25">
      <c r="A89" s="2"/>
      <c r="B89" s="3"/>
      <c r="C89" s="33"/>
      <c r="D89" s="3"/>
    </row>
    <row r="90" spans="1:4" ht="15.75" thickBot="1" x14ac:dyDescent="0.25">
      <c r="A90" s="2" t="s">
        <v>20</v>
      </c>
      <c r="B90" s="1">
        <f>SUM(B85:B89)</f>
        <v>337852</v>
      </c>
      <c r="C90" s="1">
        <f>SUM(C85:C88)</f>
        <v>-3557</v>
      </c>
      <c r="D90" s="1">
        <f t="shared" ref="D90" si="3">SUM(D85:D87)</f>
        <v>334295</v>
      </c>
    </row>
    <row r="91" spans="1:4" x14ac:dyDescent="0.2">
      <c r="B91" s="7"/>
      <c r="C91" s="7"/>
      <c r="D91" s="7"/>
    </row>
    <row r="92" spans="1:4" ht="15.75" thickBot="1" x14ac:dyDescent="0.25">
      <c r="A92" t="s">
        <v>19</v>
      </c>
      <c r="B92" s="8"/>
      <c r="C92" s="9">
        <v>27296</v>
      </c>
      <c r="D92" s="8"/>
    </row>
    <row r="93" spans="1:4" x14ac:dyDescent="0.2">
      <c r="B93" s="8"/>
      <c r="C93" s="8"/>
      <c r="D93" s="8"/>
    </row>
    <row r="94" spans="1:4" ht="15.75" thickBot="1" x14ac:dyDescent="0.25">
      <c r="A94" t="s">
        <v>18</v>
      </c>
      <c r="B94" s="8"/>
      <c r="C94" s="10">
        <v>0</v>
      </c>
      <c r="D94" s="8"/>
    </row>
    <row r="95" spans="1:4" x14ac:dyDescent="0.2">
      <c r="B95" s="8"/>
      <c r="C95" s="8"/>
      <c r="D95" s="8"/>
    </row>
    <row r="96" spans="1:4" ht="15.75" thickBot="1" x14ac:dyDescent="0.25">
      <c r="A96" t="s">
        <v>17</v>
      </c>
      <c r="B96" s="8"/>
      <c r="C96" s="8"/>
      <c r="D96" s="10">
        <f>SUM(C92:C94)</f>
        <v>27296</v>
      </c>
    </row>
    <row r="97" spans="1:4" x14ac:dyDescent="0.2">
      <c r="B97" s="8"/>
      <c r="C97" s="8"/>
      <c r="D97" s="8"/>
    </row>
    <row r="98" spans="1:4" x14ac:dyDescent="0.2">
      <c r="A98" t="s">
        <v>16</v>
      </c>
      <c r="B98" s="8"/>
      <c r="C98" s="8"/>
      <c r="D98" s="8"/>
    </row>
    <row r="99" spans="1:4" ht="15.75" thickBot="1" x14ac:dyDescent="0.25">
      <c r="A99" s="15" t="s">
        <v>102</v>
      </c>
      <c r="B99" s="8"/>
      <c r="C99" s="8"/>
      <c r="D99" s="9">
        <f>SUM(D90:D96)</f>
        <v>361591</v>
      </c>
    </row>
    <row r="100" spans="1:4" x14ac:dyDescent="0.2">
      <c r="B100" s="8"/>
      <c r="C100" s="8"/>
      <c r="D100" s="7"/>
    </row>
    <row r="101" spans="1:4" x14ac:dyDescent="0.2">
      <c r="B101" s="8"/>
      <c r="C101" s="8"/>
      <c r="D101" s="8"/>
    </row>
    <row r="102" spans="1:4" x14ac:dyDescent="0.2">
      <c r="A102" s="15" t="s">
        <v>104</v>
      </c>
    </row>
    <row r="103" spans="1:4" x14ac:dyDescent="0.2">
      <c r="A103" t="s">
        <v>30</v>
      </c>
    </row>
    <row r="104" spans="1:4" ht="15.75" thickBot="1" x14ac:dyDescent="0.25"/>
    <row r="105" spans="1:4" x14ac:dyDescent="0.2">
      <c r="A105" s="6" t="s">
        <v>15</v>
      </c>
      <c r="B105" s="6" t="s">
        <v>14</v>
      </c>
      <c r="C105" s="6" t="s">
        <v>13</v>
      </c>
      <c r="D105" s="6" t="s">
        <v>12</v>
      </c>
    </row>
    <row r="106" spans="1:4" ht="15.75" thickBot="1" x14ac:dyDescent="0.25">
      <c r="A106" s="5"/>
      <c r="B106" s="5" t="s">
        <v>10</v>
      </c>
      <c r="C106" s="5" t="s">
        <v>11</v>
      </c>
      <c r="D106" s="5" t="s">
        <v>10</v>
      </c>
    </row>
    <row r="107" spans="1:4" ht="15.75" thickBot="1" x14ac:dyDescent="0.25">
      <c r="A107" s="4" t="s">
        <v>29</v>
      </c>
      <c r="B107" s="1">
        <v>365148</v>
      </c>
      <c r="C107" s="1">
        <v>-3561</v>
      </c>
      <c r="D107" s="1">
        <f>SUM(B107:C107)</f>
        <v>361587</v>
      </c>
    </row>
    <row r="108" spans="1:4" ht="15.75" thickBot="1" x14ac:dyDescent="0.25">
      <c r="A108" s="2" t="s">
        <v>28</v>
      </c>
      <c r="B108" s="3">
        <v>0</v>
      </c>
      <c r="C108" s="3">
        <v>0</v>
      </c>
      <c r="D108" s="3">
        <f>SUM(B108:C108)</f>
        <v>0</v>
      </c>
    </row>
    <row r="109" spans="1:4" ht="15.75" thickBot="1" x14ac:dyDescent="0.25">
      <c r="A109" s="2" t="s">
        <v>27</v>
      </c>
      <c r="B109" s="3">
        <v>0</v>
      </c>
      <c r="C109" s="3">
        <v>0</v>
      </c>
      <c r="D109" s="3">
        <f>SUM(B109:C109)</f>
        <v>0</v>
      </c>
    </row>
    <row r="110" spans="1:4" ht="15.75" thickBot="1" x14ac:dyDescent="0.25">
      <c r="A110" s="2"/>
      <c r="B110" s="3"/>
      <c r="C110" s="3"/>
      <c r="D110" s="3"/>
    </row>
    <row r="111" spans="1:4" ht="15.75" thickBot="1" x14ac:dyDescent="0.25">
      <c r="A111" s="16" t="s">
        <v>103</v>
      </c>
      <c r="B111" s="1">
        <f>SUM(B107:B110)</f>
        <v>365148</v>
      </c>
      <c r="C111" s="1">
        <f t="shared" ref="C111:D111" si="4">SUM(C107:C110)</f>
        <v>-3561</v>
      </c>
      <c r="D111" s="1">
        <f t="shared" si="4"/>
        <v>361587</v>
      </c>
    </row>
    <row r="112" spans="1:4" x14ac:dyDescent="0.2">
      <c r="B112" s="7"/>
      <c r="C112" s="7"/>
      <c r="D112" s="7"/>
    </row>
    <row r="114" spans="1:4" x14ac:dyDescent="0.2">
      <c r="A114" s="12"/>
      <c r="B114" s="11"/>
      <c r="C114" s="11"/>
      <c r="D114" s="11"/>
    </row>
    <row r="116" spans="1:4" x14ac:dyDescent="0.2">
      <c r="A116" t="s">
        <v>8</v>
      </c>
    </row>
    <row r="117" spans="1:4" x14ac:dyDescent="0.2">
      <c r="A117" t="s">
        <v>7</v>
      </c>
    </row>
    <row r="118" spans="1:4" x14ac:dyDescent="0.2">
      <c r="A118" t="s">
        <v>6</v>
      </c>
    </row>
    <row r="119" spans="1:4" x14ac:dyDescent="0.2">
      <c r="A119" t="s">
        <v>5</v>
      </c>
    </row>
    <row r="121" spans="1:4" x14ac:dyDescent="0.2">
      <c r="A121" t="s">
        <v>4</v>
      </c>
    </row>
    <row r="122" spans="1:4" x14ac:dyDescent="0.2">
      <c r="A122" t="s">
        <v>3</v>
      </c>
    </row>
    <row r="123" spans="1:4" x14ac:dyDescent="0.2">
      <c r="A123" t="s">
        <v>2</v>
      </c>
    </row>
    <row r="124" spans="1:4" x14ac:dyDescent="0.2">
      <c r="A124" t="s">
        <v>1</v>
      </c>
    </row>
    <row r="126" spans="1:4" x14ac:dyDescent="0.2">
      <c r="A126" t="s">
        <v>0</v>
      </c>
    </row>
  </sheetData>
  <pageMargins left="0.5" right="0.25" top="0.5" bottom="0.58699999999999997" header="0.5" footer="0.5"/>
  <pageSetup scale="90" orientation="portrait" r:id="rId1"/>
  <headerFooter alignWithMargins="0"/>
  <rowBreaks count="1" manualBreakCount="1">
    <brk id="4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 resolution</vt:lpstr>
      <vt:lpstr>template amend</vt:lpstr>
      <vt:lpstr>'Template resolution'!Print_Area</vt:lpstr>
    </vt:vector>
  </TitlesOfParts>
  <Company>Hemlock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Zill</dc:creator>
  <cp:lastModifiedBy>Julie Zill</cp:lastModifiedBy>
  <cp:lastPrinted>2016-06-24T13:25:09Z</cp:lastPrinted>
  <dcterms:created xsi:type="dcterms:W3CDTF">2016-06-22T13:35:31Z</dcterms:created>
  <dcterms:modified xsi:type="dcterms:W3CDTF">2016-07-07T15:36:09Z</dcterms:modified>
</cp:coreProperties>
</file>