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R:\"/>
    </mc:Choice>
  </mc:AlternateContent>
  <xr:revisionPtr revIDLastSave="0" documentId="13_ncr:1_{BB195B86-3F6B-4E19-B3FB-0676CCEAE695}" xr6:coauthVersionLast="43" xr6:coauthVersionMax="43" xr10:uidLastSave="{00000000-0000-0000-0000-000000000000}"/>
  <bookViews>
    <workbookView xWindow="1410" yWindow="1395" windowWidth="27075" windowHeight="14070"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3" l="1"/>
  <c r="B6" i="13"/>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E22" i="22" s="1"/>
  <c r="D21" i="22"/>
  <c r="C21" i="22"/>
  <c r="K20" i="22"/>
  <c r="M19" i="16" s="1"/>
  <c r="K22" i="22"/>
  <c r="J20" i="22"/>
  <c r="L19" i="16" s="1"/>
  <c r="H20" i="22"/>
  <c r="J19" i="16" s="1"/>
  <c r="G20" i="22"/>
  <c r="I19" i="16" s="1"/>
  <c r="G22" i="22"/>
  <c r="F20" i="22"/>
  <c r="H19" i="16" s="1"/>
  <c r="E20" i="22"/>
  <c r="G19" i="16"/>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c r="C34" i="3" s="1"/>
  <c r="I27" i="3"/>
  <c r="I30" i="3" s="1"/>
  <c r="I34" i="3" s="1"/>
  <c r="J44" i="11"/>
  <c r="J45" i="11" s="1"/>
  <c r="B7" i="2"/>
  <c r="B6" i="2"/>
  <c r="B7" i="19"/>
  <c r="B6" i="19"/>
  <c r="B6" i="16"/>
  <c r="D40" i="11"/>
  <c r="D46" i="11"/>
  <c r="K16" i="3"/>
  <c r="J16" i="3"/>
  <c r="I16" i="3"/>
  <c r="H16" i="3"/>
  <c r="G16" i="3"/>
  <c r="F16" i="3"/>
  <c r="E16" i="3"/>
  <c r="D16" i="3"/>
  <c r="C16" i="3"/>
  <c r="H13" i="22" l="1"/>
  <c r="F13" i="22"/>
  <c r="F23" i="22"/>
  <c r="F27" i="22" s="1"/>
  <c r="F30" i="22" s="1"/>
  <c r="H23" i="16" s="1"/>
  <c r="G13" i="22"/>
  <c r="D13" i="22"/>
  <c r="E23" i="22"/>
  <c r="E27" i="22" s="1"/>
  <c r="E30" i="22" s="1"/>
  <c r="G23" i="16" s="1"/>
  <c r="E13" i="22"/>
  <c r="G23" i="22"/>
  <c r="G27" i="22" s="1"/>
  <c r="G30" i="22" s="1"/>
  <c r="I23" i="16" s="1"/>
  <c r="I23" i="22"/>
  <c r="I27" i="22" s="1"/>
  <c r="I30" i="22" s="1"/>
  <c r="K23" i="16" s="1"/>
  <c r="F22" i="22"/>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C28" authorId="0" shapeId="0" xr:uid="{00000000-0006-0000-0000-000002000000}">
      <text>
        <r>
          <rPr>
            <b/>
            <sz val="8"/>
            <color indexed="81"/>
            <rFont val="Tahoma"/>
            <family val="2"/>
          </rPr>
          <t xml:space="preserve">As reported on the Fall Housing Report.
</t>
        </r>
        <r>
          <rPr>
            <sz val="8"/>
            <color indexed="81"/>
            <rFont val="Tahoma"/>
            <family val="2"/>
          </rPr>
          <t xml:space="preserve">
</t>
        </r>
      </text>
    </comment>
    <comment ref="G28" authorId="0" shapeId="0" xr:uid="{00000000-0006-0000-0000-00000300000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xr:uid="{00000000-0006-0000-0200-000003000000}">
      <text>
        <r>
          <rPr>
            <sz val="8"/>
            <color indexed="81"/>
            <rFont val="Tahoma"/>
            <family val="2"/>
          </rPr>
          <t xml:space="preserve">
Line 39 minus Line 47.</t>
        </r>
      </text>
    </comment>
    <comment ref="B26" authorId="0" shapeId="0" xr:uid="{00000000-0006-0000-0200-000004000000}">
      <text>
        <r>
          <rPr>
            <b/>
            <sz val="8"/>
            <color indexed="81"/>
            <rFont val="Tahoma"/>
            <family val="2"/>
          </rPr>
          <t>Line 51 minus Line 52.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<sst xmlns="http://schemas.openxmlformats.org/spreadsheetml/2006/main" count="838" uniqueCount="730">
  <si>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</si>
  <si>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</si>
  <si>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</si>
  <si>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</si>
  <si>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</si>
  <si>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</si>
  <si>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</si>
  <si>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</si>
  <si>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</si>
  <si>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</si>
  <si>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</si>
  <si>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</si>
  <si>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</si>
  <si>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</si>
  <si>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</si>
  <si>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</si>
  <si>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</si>
  <si>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</si>
  <si>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</si>
  <si>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</si>
  <si>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</si>
  <si>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</si>
  <si>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</si>
  <si>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</si>
  <si>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</si>
  <si>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</si>
  <si>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</si>
  <si>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</si>
  <si>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</si>
  <si>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</si>
  <si>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</si>
  <si>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</si>
  <si>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</si>
  <si>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</si>
  <si>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</si>
  <si>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</si>
  <si>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</si>
  <si>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</si>
  <si>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</si>
  <si>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</si>
  <si>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</si>
  <si>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</si>
  <si>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</si>
  <si>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</si>
  <si>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</si>
  <si>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</si>
  <si>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</si>
  <si>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</si>
  <si>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</si>
  <si>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</si>
  <si>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</si>
  <si>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</si>
  <si>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</si>
  <si>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</si>
  <si>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</si>
  <si>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</si>
  <si>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</si>
  <si>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</si>
  <si>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</si>
  <si>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</si>
  <si>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</si>
  <si>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</si>
  <si>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</si>
  <si>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</si>
  <si>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</si>
  <si>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</si>
  <si>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</si>
  <si>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</si>
  <si>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</si>
  <si>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</si>
  <si>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</si>
  <si>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</si>
  <si>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</si>
  <si>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</si>
  <si>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</si>
  <si>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</si>
  <si>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</si>
  <si>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</si>
  <si>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</si>
  <si>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</si>
  <si>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</si>
  <si>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</si>
  <si>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</si>
  <si>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</si>
  <si>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</si>
  <si>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</si>
  <si>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</si>
  <si>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</si>
  <si>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</si>
  <si>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</si>
  <si>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</si>
  <si>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</si>
  <si>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</si>
  <si>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</si>
  <si>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</si>
  <si>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</si>
  <si>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</si>
  <si>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</si>
  <si>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</si>
  <si>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</si>
  <si>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</si>
  <si>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</si>
  <si>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</si>
  <si>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</si>
  <si>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</si>
  <si>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</si>
  <si>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</si>
  <si>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</si>
  <si>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</si>
  <si>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</si>
  <si>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</si>
  <si>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</si>
  <si>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</si>
  <si>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</si>
  <si>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</si>
  <si>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</si>
  <si>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</si>
  <si>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</si>
  <si>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</si>
  <si>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</si>
  <si>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</si>
  <si>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</si>
  <si>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</si>
  <si>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</si>
  <si>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</si>
  <si>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</si>
  <si>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</si>
  <si>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</si>
  <si>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</si>
  <si>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</si>
  <si>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</si>
  <si>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</si>
  <si>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</si>
  <si>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</si>
  <si>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</si>
  <si>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</si>
  <si>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</si>
  <si>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</si>
  <si>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</si>
  <si>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</si>
  <si>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</si>
  <si>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</si>
  <si>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</si>
  <si>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</si>
  <si>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</si>
  <si>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</si>
  <si>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</si>
  <si>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</si>
  <si>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</si>
  <si>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</si>
  <si>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</si>
  <si>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</si>
  <si>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</si>
  <si>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</si>
  <si>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</si>
  <si>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</si>
  <si>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</si>
  <si>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</si>
  <si>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</si>
  <si>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</si>
  <si>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</si>
  <si>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</si>
  <si>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</si>
  <si>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</si>
  <si>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</si>
  <si>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</si>
  <si>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</si>
  <si>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</si>
  <si>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</si>
  <si>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</si>
  <si>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</si>
  <si>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</si>
  <si>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</si>
  <si>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</si>
  <si>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</si>
  <si>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</si>
  <si>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</si>
  <si>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</si>
  <si>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</si>
  <si>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</si>
  <si>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</si>
  <si>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</si>
  <si>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</si>
  <si>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</si>
  <si>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</si>
  <si>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</si>
  <si>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</si>
  <si>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</si>
  <si>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</si>
  <si>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</si>
  <si>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r>
      <t xml:space="preserve">ITEM 3. </t>
    </r>
    <r>
      <rPr>
        <sz val="10"/>
        <color indexed="8"/>
        <rFont val="Arial"/>
        <family val="2"/>
      </rPr>
      <t>- Count only contracts where the consideration exceeds $25,000 over the life of the contract that were awarded during FY2019 to minority, female, disabled or local contractors and record the number below in the space provided. Do not include: (1) multi-year contracts awarded prior to FY2019; (2) collective bargaining agreements with district employee groups; and (3) personal services contracts with individual district employees.</t>
    </r>
  </si>
  <si>
    <t>Copies of the detailed Annual Statement of Affairs for the Fiscal Year Ending June 30, 2019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</si>
  <si>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2019</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</si>
  <si>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2019</t>
    </r>
    <r>
      <rPr>
        <sz val="8"/>
        <rFont val="Arial"/>
        <family val="2"/>
      </rPr>
      <t xml:space="preserve">, will be posted on the Illinois State Board of Education's website@ </t>
    </r>
    <r>
      <rPr>
        <b/>
        <sz val="8"/>
        <rFont val="Arial"/>
        <family val="2"/>
      </rPr>
      <t>www.isbe.net.</t>
    </r>
  </si>
  <si>
    <t>Statement of Operations as of June 30, 2019</t>
  </si>
  <si>
    <t>TOTAL LONG-TERM DEBT OUTSTANDING AS OF June 30, 2019</t>
  </si>
  <si>
    <t>ISBE 50-37 (06/2019) ASA19form.xls</t>
  </si>
  <si>
    <t>AS OF JUNE 30, 2019</t>
  </si>
  <si>
    <t>AND CHANGES IN FUND BALANCE - FOR YEAR ENDING JUNE 30, 2019</t>
  </si>
  <si>
    <t>Beginning Fund Balances - July 1, 2018</t>
  </si>
  <si>
    <t>Ending Fund Balances June 30, 2019</t>
  </si>
  <si>
    <t>GROSS PAYMENT FOR CERTIFIDE PERSONNEL</t>
  </si>
  <si>
    <t>REPORT ON CONTRACTS EXCEEDING $25,000 AWARDED DURING FY2019</t>
  </si>
  <si>
    <r>
      <t>ITEM 1. –</t>
    </r>
    <r>
      <rPr>
        <sz val="10"/>
        <color indexed="8"/>
        <rFont val="Arial"/>
        <family val="2"/>
      </rPr>
      <t xml:space="preserve"> Count only contracts where the consideration exceeds $25,000 over the life of the contract and that were awarded during FY2019 and record the number below in the space provided. Do not include: (1) multi-year contracts awarded prior to FY2019; (2) collective bargaining agreements with district employee groups; and (3) personal services contracts with individual district employees.</t>
    </r>
  </si>
  <si>
    <t>HARRISBURG COMMUNITY UNIT SCHOOL</t>
  </si>
  <si>
    <t>20-083-0030-26</t>
  </si>
  <si>
    <t>411 W POPLAR ST, HARRISBURG, IL  62946</t>
  </si>
  <si>
    <t>SALINE</t>
  </si>
  <si>
    <t>THE DAILY REGISTER, HARRISBURG, IL  62946</t>
  </si>
  <si>
    <t>X</t>
  </si>
  <si>
    <t>(618)253-7637</t>
  </si>
  <si>
    <t>7:30 - 3:45</t>
  </si>
  <si>
    <t xml:space="preserve">Jeffrey Blankenship, Ivannia Daniels, </t>
  </si>
  <si>
    <t>Jamison Davis, Wilma Glenn, Erin Gulley</t>
  </si>
  <si>
    <t>Jaclyn Hunt, Beth Lane, Bonnie Lane,</t>
  </si>
  <si>
    <t>Taylor Miller, Amy Moore, Hannah Robinson</t>
  </si>
  <si>
    <t>Jason Roper, Reid Roper, Vickie Rose,</t>
  </si>
  <si>
    <t>Cheryl Shultz, Linda Smith, Anna</t>
  </si>
  <si>
    <t xml:space="preserve">Sunderlage, Holly Vinyard, </t>
  </si>
  <si>
    <t xml:space="preserve">Justin Barrington, Taryn Beal, Kristen </t>
  </si>
  <si>
    <t xml:space="preserve">Broadway, Joseph Burtis, Julie Drone, </t>
  </si>
  <si>
    <t xml:space="preserve">Natalie Dunk, Lori Johnson, Heather </t>
  </si>
  <si>
    <t xml:space="preserve">Mandrell, Jessica Morber, Hannah Owen, </t>
  </si>
  <si>
    <t>Brooke Patton, Kara Renwick, Jamie</t>
  </si>
  <si>
    <t xml:space="preserve">Reynolds, Nicole Stewart, Stacey </t>
  </si>
  <si>
    <t xml:space="preserve">Thompson, </t>
  </si>
  <si>
    <t xml:space="preserve">Johni Beal, Mary Beggs, Christina Beck, </t>
  </si>
  <si>
    <t>Lana Bell,Katie Berry, Stephanie Betts, Beth</t>
  </si>
  <si>
    <t>Bond,Sandra Bozarth,Amy Brombaugh,</t>
  </si>
  <si>
    <t>Marsha Byas,Tonya Conn, Angela Cox,</t>
  </si>
  <si>
    <t>Fredda Cox, Zachary Cox, Timothy Davis,</t>
  </si>
  <si>
    <t>Marjorie Deneal,Jacob Dixon, Michelle Dixon,</t>
  </si>
  <si>
    <t>Lindsay Dunn,Cacy Ellis,Stephanie Ferrell</t>
  </si>
  <si>
    <t>Ashley Ford,Hilary Ford,Jaylyn Fromm</t>
  </si>
  <si>
    <t>Elizabeth Frothingham,Matthew Griffith,</t>
  </si>
  <si>
    <t>Brandi Gunning, Elizabeth Hails, Glenda</t>
  </si>
  <si>
    <t xml:space="preserve">Hall,Valery Helton, Jenna Herring, Janet </t>
  </si>
  <si>
    <t>Hughes, Blaire Hunt, Brian Hurd,Jennifer</t>
  </si>
  <si>
    <t>Irvin, Kara James, Kristin Jerrell, Lily Johnson</t>
  </si>
  <si>
    <t>Tiffany Kielhorn,Megan Lemonds,Julie Martin,</t>
  </si>
  <si>
    <t>Lori McClusky,Lori McGuire,Glenn McKinstry</t>
  </si>
  <si>
    <t>Julie McRoy,Whitney Nicholes,Machelle Novak</t>
  </si>
  <si>
    <t xml:space="preserve">Brandon Phillips, Lori Porter, Douglas </t>
  </si>
  <si>
    <t xml:space="preserve">Robbins, Brooke Robertson, Cassidy </t>
  </si>
  <si>
    <t>Russell, Anne Ryder, Amanda Schmitt,</t>
  </si>
  <si>
    <t>Christen Shires, Stephanie Smith, Carolyn</t>
  </si>
  <si>
    <t>Smithpeters, Patrictia Smithpeters, Ashleigh</t>
  </si>
  <si>
    <t>Smothers, Amanda Stone, Benjamin Vinyard</t>
  </si>
  <si>
    <t>Benjie Willsey, Krystal Wilson, Lindsey</t>
  </si>
  <si>
    <t xml:space="preserve">Gabriel Angelly,Melissa Belt, Michael </t>
  </si>
  <si>
    <t>Boglino,Dana Brewer,Joyce Butler,Patricia</t>
  </si>
  <si>
    <t>Collins,John Crabb,Daniel Craig,Charles</t>
  </si>
  <si>
    <t>Crank,Elizabeth Dawe,Kimberlie Dennison,</t>
  </si>
  <si>
    <t xml:space="preserve">Betsy Devillez,Thomas Dewar,Hannah </t>
  </si>
  <si>
    <t>Drake, Richard Dwyer,Ronda Ego,Natalie</t>
  </si>
  <si>
    <t>Fry,Rita Griffith,Marc Henshaw,Tonja Hester</t>
  </si>
  <si>
    <t xml:space="preserve">Nicholas James,Gregory Langley,Bonnie </t>
  </si>
  <si>
    <t xml:space="preserve">Luce,Lena Mayer,Eric McCollum,Debra </t>
  </si>
  <si>
    <t>McGowan,Kyle McGowan,Tina Mondino,</t>
  </si>
  <si>
    <t xml:space="preserve">Heather Cox,Lisa Ozment,Laurie </t>
  </si>
  <si>
    <t>Pappenfuss, Pamela Plunkett,Cynthia Potter</t>
  </si>
  <si>
    <t>Lanette Proctor,Marcus Questelle,Kimberly</t>
  </si>
  <si>
    <t>Reeder, Randy Smithpeters,Geneil Stearns</t>
  </si>
  <si>
    <t>Joseph Thompson,Cathy Wall, Kimberly</t>
  </si>
  <si>
    <t>Williams,Mallory Wilson, Eric Witges,Melinda</t>
  </si>
  <si>
    <t>Michael Gauch</t>
  </si>
  <si>
    <t>GROSS PMT NON-CERTIFIDE PERSONNEL</t>
  </si>
  <si>
    <t>Salary Range: Less Than $25,000</t>
  </si>
  <si>
    <t>Samuel Scott,Felicia Absher,Terri Absher</t>
  </si>
  <si>
    <t>Angela Ackerman,Garnet Adams,</t>
  </si>
  <si>
    <t>Jacqueline Adams, Marie Adams,Shelby</t>
  </si>
  <si>
    <t>Adams,Dusti Agin, Beverly Alvey,Gail</t>
  </si>
  <si>
    <t>Alvey, Rosemarie Asenas,Trinity Balfour,</t>
  </si>
  <si>
    <t>Carla Banks, Jill Barger, Rebecca Barnard</t>
  </si>
  <si>
    <t xml:space="preserve">Natalie Barnes,Sharon Barter,Jordan </t>
  </si>
  <si>
    <t>Bartok,Alexandra Barton, Daniel Beal</t>
  </si>
  <si>
    <t>Jerald Beal, Ryan Beck,Sara Behnke,</t>
  </si>
  <si>
    <t>Teresa Beltz,April Benton,Krissy Biggs</t>
  </si>
  <si>
    <t>Sharon Bishop,Stephen Black,Terry</t>
  </si>
  <si>
    <t>Blackman,Diana Blackwell,Amber Bond</t>
  </si>
  <si>
    <t>Mary Anne Borders,Floyd Bradley,</t>
  </si>
  <si>
    <t xml:space="preserve">Phyllis Bradley,Tiffany Brannock,Carla </t>
  </si>
  <si>
    <t>Brantley,Amanda Bridewell,Jade</t>
  </si>
  <si>
    <t>Broadhurst, Cianna Brown, Joslyn Brown</t>
  </si>
  <si>
    <t>Catrina Butler,Jeffrey Butler,SarahButler,</t>
  </si>
  <si>
    <t>Tasha Butler,Storm Byrd,Therese Cain,</t>
  </si>
  <si>
    <t>Michelle Cantrell, Heidi Carder,Jane Carlile</t>
  </si>
  <si>
    <t>Todd Cavender,Kelly Chapman,Sarah</t>
  </si>
  <si>
    <t>Childers,Karen Clarida,Kent Cletcher,</t>
  </si>
  <si>
    <t xml:space="preserve">Tabatha Coker,Tonya Collins,Cortnee </t>
  </si>
  <si>
    <t>Cope,Beth Crews,Diana Crick, Malissa</t>
  </si>
  <si>
    <t>Cullison, Jackelyn Davis, Kyle Debose,</t>
  </si>
  <si>
    <t xml:space="preserve">Caitlyn Dismang, Mary Dixon, Michelle </t>
  </si>
  <si>
    <t>Douglas, Dennis Dukes,Callie Ellison, Brian</t>
  </si>
  <si>
    <t>Ervin,Bart Evans,Nancy Evans,Venita Fals,</t>
  </si>
  <si>
    <t>Ashley Ferrell, Scarlett Flahardy,</t>
  </si>
  <si>
    <t xml:space="preserve">Cynthia Fulbright, Vicki Fulkerson, John </t>
  </si>
  <si>
    <t xml:space="preserve">Fuller,Stephanie Garrison,Catherine </t>
  </si>
  <si>
    <t>Gaskins,Becca Gauch,Presley Gauch</t>
  </si>
  <si>
    <t>Amy Gholson, Beth Gholson, Blair Gibbon</t>
  </si>
  <si>
    <t>Zachary Gibbs,Kacy Gore,Eric Gott,</t>
  </si>
  <si>
    <t>Patricia Gregg,Brenda Griffith,Gwenda</t>
  </si>
  <si>
    <t>Groves,Brandy Gulley,Linda Gunning,</t>
  </si>
  <si>
    <t>Doris Hall,Linda Hancock,Jessica Hardy</t>
  </si>
  <si>
    <t xml:space="preserve">Janet Hart,Jessica Headlam,Stefanie </t>
  </si>
  <si>
    <t>Hefner,Steven Austin Hefner,Brandon</t>
  </si>
  <si>
    <t>Henshaw, Tina Henson,James Herren</t>
  </si>
  <si>
    <t>Kerry Herring,Connie Higgs,Alice Ho</t>
  </si>
  <si>
    <t>Greg Hodson,Diane Hohenberger, Dawn</t>
  </si>
  <si>
    <t>Horn, Sharon Horton,Karen Hunt, Logan</t>
  </si>
  <si>
    <t>Hunt, Theresa Hunt, Charles Ingram, James</t>
  </si>
  <si>
    <t>Jackson, Garrett Jenkins, Cynthia Johnson</t>
  </si>
  <si>
    <t xml:space="preserve">Melinda Jones,Kristy Karnes,Kimberlie </t>
  </si>
  <si>
    <t>Keating,Kristopher Keating,Vicky Kepple</t>
  </si>
  <si>
    <t xml:space="preserve">Carolyn King,Collins Lambert,Dalton </t>
  </si>
  <si>
    <t>Lambert, Emma Lane,Hannah Lane,</t>
  </si>
  <si>
    <t>Linda Lane,Meghan Laws,Jase</t>
  </si>
  <si>
    <t>Leinennbach,Logan Leverett, Luann</t>
  </si>
  <si>
    <t>Little, Kelsey Lukancic,Daniel Martineau,</t>
  </si>
  <si>
    <t>Kaleb Martineau, Seth Martineau</t>
  </si>
  <si>
    <t xml:space="preserve">Kathyrn Matthews, Linda Matthews, </t>
  </si>
  <si>
    <t xml:space="preserve">Keith McCoy,Kenneth McDaniel, Shara </t>
  </si>
  <si>
    <t xml:space="preserve">McIntosh,McMaster Theresa, Aaron </t>
  </si>
  <si>
    <t>McRoy, Mark Meylor, Tiffany Michel,</t>
  </si>
  <si>
    <t xml:space="preserve">Sue Mick,Elizabeth Miller,Stephanie </t>
  </si>
  <si>
    <t>Milligan,Jacob Mills, Ashley Moore,Nathan</t>
  </si>
  <si>
    <t>Moore,Moran Sarah,David Morris,</t>
  </si>
  <si>
    <t>Georgetta Morris,Sandra Morris,Jacob</t>
  </si>
  <si>
    <t>Morse,Scott Morse,Tracy Morse,Erin Moss,</t>
  </si>
  <si>
    <t>Heather Mott,Teena Newlin,Martin Nicholes,</t>
  </si>
  <si>
    <t xml:space="preserve">Rena Nugent,Stephen Nyberg,Judy </t>
  </si>
  <si>
    <t xml:space="preserve">Oglesby, Ben Ohara, Connie Owens, </t>
  </si>
  <si>
    <t xml:space="preserve">Theresaa Oxford,Aundria Pate,Cindy </t>
  </si>
  <si>
    <t>Patterson,Breanna Perkins,Jennifer Peyton</t>
  </si>
  <si>
    <t xml:space="preserve">Margaret Pflaum,Kennedy Phelps,Julie </t>
  </si>
  <si>
    <t>Piche, Elizabeth Pilcher,Valerie Pilcher,</t>
  </si>
  <si>
    <t>Ashley Plumlee,Sharri Powell,Rita Prather</t>
  </si>
  <si>
    <t>Ellie Prim,Carrie Puckett,Sadie Quesrtermo</t>
  </si>
  <si>
    <t xml:space="preserve">Brenda Questelle,James Randolph, </t>
  </si>
  <si>
    <t>Tabitha Randolph,Desiree Rasch,Reed</t>
  </si>
  <si>
    <t>Carla, Elizabeth Rees, Michelle Reeves</t>
  </si>
  <si>
    <t>Teresa Reynolds, Corie Rice, Jane Richey</t>
  </si>
  <si>
    <t>Alayna Riden, Courtney Riggs,Blanche</t>
  </si>
  <si>
    <t>Riley, Ronald Risinger, Holly Ritter,Rachel</t>
  </si>
  <si>
    <t>Rorer, Alisha Ross,Djuna Ryan, Angela</t>
  </si>
  <si>
    <t>Salus,Laura Salus,Isaiah Saulsberry,Lisa</t>
  </si>
  <si>
    <t>Schiff, Amy Schlabitz,Krystal Schwartz,</t>
  </si>
  <si>
    <t>Amy Scott,Melody Sexton,Tori Shavez,</t>
  </si>
  <si>
    <t>Lara Shaw,Lisa Sheldon,Angela Shires,</t>
  </si>
  <si>
    <t>Kenny Shires,Tyler Short, Jodi Shover,</t>
  </si>
  <si>
    <t>Trey Sigler, Linda Simpson,Betty Sims,</t>
  </si>
  <si>
    <t>Hunter Smith,Leonard Smith, Marriah</t>
  </si>
  <si>
    <t>Smith, Rose Marie Smith,Vickie Smith</t>
  </si>
  <si>
    <t>Mary Smithpeters,Tyler Smithpeters</t>
  </si>
  <si>
    <t>Edward Snyder,Linda Sperling,Dominic</t>
  </si>
  <si>
    <t>Sriwichian, Amanda Stacey,Dylan Stacey</t>
  </si>
  <si>
    <t>Wilburn Stafford,Mary Steinsultz-Jones,</t>
  </si>
  <si>
    <t>Tina Stilley Vaughn,Melissa Sullivan</t>
  </si>
  <si>
    <t xml:space="preserve">Jill Tanner,Terry Thaxton,Cooper </t>
  </si>
  <si>
    <t>Thompson, Sheila Tite,Theresa Tolbert,</t>
  </si>
  <si>
    <t>Abegail Tolentino,Kristy Trusty,Connie</t>
  </si>
  <si>
    <t>Tuttle, Cole Vaughn,Stephen Vinyard,Ashley</t>
  </si>
  <si>
    <t>Volkert,Rachel Wasson,Allyn Way,Michele</t>
  </si>
  <si>
    <t>Way, Bridgette Wells,Karen West,Diana</t>
  </si>
  <si>
    <t xml:space="preserve">Wheeler, George Whitlock, Ladonna </t>
  </si>
  <si>
    <t>Whitlock,Angela Williams,Debra Williams,</t>
  </si>
  <si>
    <t xml:space="preserve">Elizabeth Williams, Renee Williams,Robyn </t>
  </si>
  <si>
    <t xml:space="preserve">Williams,Ryan Williams, Christopher </t>
  </si>
  <si>
    <t>Duncan Willsey, Meredith Wolf,Toni</t>
  </si>
  <si>
    <t>Woolard,Julie Wright, Tristan Wright,</t>
  </si>
  <si>
    <t>William Wright, Tina Younger</t>
  </si>
  <si>
    <t>Salary Range: $25,000 - $39,999</t>
  </si>
  <si>
    <t>Marla Agin,Nathan Betts,Cynthia Black,</t>
  </si>
  <si>
    <t xml:space="preserve">Cynthia Boatright,Russell Borders,Sara </t>
  </si>
  <si>
    <t>Boulds,Andrea Brigham, Scotty Cummins,</t>
  </si>
  <si>
    <t>Alicyn Dowdy,Brenda Hall, Michelle</t>
  </si>
  <si>
    <t>Hughes, Scott Isaacs, Pamela Klope,</t>
  </si>
  <si>
    <t>Celia Popetz, Cynthia Simpson, Jacob</t>
  </si>
  <si>
    <t xml:space="preserve">Stewart, Rebecca Taborn, Jaime </t>
  </si>
  <si>
    <t xml:space="preserve">Tavender-Questelle, Beth Taylor, Kevin </t>
  </si>
  <si>
    <t>Thaxton, John A Thompson, Nicole Williams</t>
  </si>
  <si>
    <t>Brenda Winter</t>
  </si>
  <si>
    <t>Salary Range: $40,000 - $59,000</t>
  </si>
  <si>
    <t>Debra Abney, Cheryl Angelly, Arnold</t>
  </si>
  <si>
    <t xml:space="preserve">Baldwin,Jeremy Barter, Norman Betts, </t>
  </si>
  <si>
    <t>Anthony Chrisman,Sherri Fox, Perry</t>
  </si>
  <si>
    <t>French, Steven Glenn, Brian Graham,</t>
  </si>
  <si>
    <t xml:space="preserve">Scot Graham, Brent Henley, Valarie </t>
  </si>
  <si>
    <t>Hodges, Keri Holland, Russell Hunt,</t>
  </si>
  <si>
    <t>Billy Patterson, Christopher Price,</t>
  </si>
  <si>
    <t>Shannon Stanley, Kenneth Tanner, Lisa</t>
  </si>
  <si>
    <t>Thomas,  Kelly Wren</t>
  </si>
  <si>
    <t>Salary Range: $60,000 - $89,999</t>
  </si>
  <si>
    <t>Valerie Lynn Penrod</t>
  </si>
  <si>
    <t>Alesha Allen, Carly Angelly, Ann Arredondo</t>
  </si>
  <si>
    <t xml:space="preserve">Witherspoon, Kailee Wollenmann, </t>
  </si>
  <si>
    <t>Joshua Allen, Angela Bennett</t>
  </si>
  <si>
    <t xml:space="preserve">Wolf,  Gregory Davis </t>
  </si>
  <si>
    <t xml:space="preserve">PhillipS Nyberg,Tiffany Nyberg,Emily </t>
  </si>
  <si>
    <t xml:space="preserve">Patterson, Angela Perkins, Brandi Phelps, </t>
  </si>
  <si>
    <t>AEP ENERGY</t>
  </si>
  <si>
    <t>AFLAC</t>
  </si>
  <si>
    <t>AIRGAS INC</t>
  </si>
  <si>
    <t>ALERT SOLUTIONS INC</t>
  </si>
  <si>
    <t>ALLEN ALVEY</t>
  </si>
  <si>
    <t>AMEREN ILLINOIS</t>
  </si>
  <si>
    <t>AMERICAN FIDELITY</t>
  </si>
  <si>
    <t>AMTRUST NORTH AMERICA</t>
  </si>
  <si>
    <t>ANGELA ACKERMAN</t>
  </si>
  <si>
    <t>APPLE INC</t>
  </si>
  <si>
    <t>APPTEGY</t>
  </si>
  <si>
    <t>AUTO TIRE &amp; PARTS</t>
  </si>
  <si>
    <t>BALFOUR</t>
  </si>
  <si>
    <t>BARNES LUMBER CO</t>
  </si>
  <si>
    <t>BAYSINGER ARCHITECTS PLLC</t>
  </si>
  <si>
    <t>BILL GHENT INC</t>
  </si>
  <si>
    <t>BILL PATTERSON</t>
  </si>
  <si>
    <t>BLATTNER STEEL CO INC</t>
  </si>
  <si>
    <t>BLICK ART MATERIALS</t>
  </si>
  <si>
    <t>BOB HOLMES</t>
  </si>
  <si>
    <t>BRAD CRICK REFRIGERATION</t>
  </si>
  <si>
    <t>BRAIN POP LLC</t>
  </si>
  <si>
    <t>BROWN ELECTRIC INC</t>
  </si>
  <si>
    <t>BULLDOG SYSTEMS INC</t>
  </si>
  <si>
    <t>BURKDELL MULCH LLC</t>
  </si>
  <si>
    <t>BUSHUE HR INC</t>
  </si>
  <si>
    <t>BUSINESS CARD</t>
  </si>
  <si>
    <t>CANDLEWOOD SUITES</t>
  </si>
  <si>
    <t>CARMEAN ELECTRIC INC</t>
  </si>
  <si>
    <t>CATHY WALL</t>
  </si>
  <si>
    <t>CDW GOVERNMENT INC</t>
  </si>
  <si>
    <t>CENTRAL RESTAURANT PRODUCTS</t>
  </si>
  <si>
    <t>CHAPMAN AND CUTLER LLP</t>
  </si>
  <si>
    <t>CINTAS FAS LOCKBOX INC</t>
  </si>
  <si>
    <t>CITY OF HARRISBURG</t>
  </si>
  <si>
    <t>CLEARWAVE COMMUNICATIONS</t>
  </si>
  <si>
    <t>CRS ONESOURCE</t>
  </si>
  <si>
    <t>CSC CONSULTING GROUP</t>
  </si>
  <si>
    <t>CSI TELECOMMUNICATIONS INC</t>
  </si>
  <si>
    <t>CUSUMANO &amp; SONS</t>
  </si>
  <si>
    <t>DAILY REGISTER</t>
  </si>
  <si>
    <t>DAVIS TREE &amp; CRANE SERVICE</t>
  </si>
  <si>
    <t>DEARBORN NATIONAL LIFE INS CO</t>
  </si>
  <si>
    <t>DECKER EQUIPMENT INC</t>
  </si>
  <si>
    <t>DEMCO INC</t>
  </si>
  <si>
    <t>DIECKER-TERRY MASONRY INC</t>
  </si>
  <si>
    <t>DME INC</t>
  </si>
  <si>
    <t>EARTHGRAINS CO</t>
  </si>
  <si>
    <t>EARTHWALK COMMUNICATIONS</t>
  </si>
  <si>
    <t>EDGENUITY</t>
  </si>
  <si>
    <t>ELEC IMRF</t>
  </si>
  <si>
    <t>ELEC KY TAX WH</t>
  </si>
  <si>
    <t>ELEC FED TAX</t>
  </si>
  <si>
    <t>ENGRAPHIX INC</t>
  </si>
  <si>
    <t>ES IMPREST</t>
  </si>
  <si>
    <t>ESSENTIAL NETWORK TECHNOLOGIES</t>
  </si>
  <si>
    <t>FARMERS STATE BANK</t>
  </si>
  <si>
    <t>FAST BRIDGE LEARNING</t>
  </si>
  <si>
    <t>FLANDERS ELEC MOTOR SERV INC</t>
  </si>
  <si>
    <t>FLINN SCIENTIFIC INC</t>
  </si>
  <si>
    <t>FLOORING SYSTEMS INC</t>
  </si>
  <si>
    <t>FLORACABULARY</t>
  </si>
  <si>
    <t>FOLLETT EDUCATIONAL SERVICES</t>
  </si>
  <si>
    <t>FOLLETT SCHOOL SOLUTIONS INC</t>
  </si>
  <si>
    <t>FRONTIER</t>
  </si>
  <si>
    <t>GLASS DOCTOR</t>
  </si>
  <si>
    <t>GLENDA HALL</t>
  </si>
  <si>
    <t>GREAT LAKES WEST LLC</t>
  </si>
  <si>
    <t>H &amp; G SALES INC</t>
  </si>
  <si>
    <t>HARLAND TECHNOLOGY SERVICES</t>
  </si>
  <si>
    <t>HARRISBURG EDUCATION ASSOCIATION</t>
  </si>
  <si>
    <t>HARRISBURG ROTARY CLUB</t>
  </si>
  <si>
    <t>HARRISBURG SUPPLY</t>
  </si>
  <si>
    <t>HARRISBURG TOWNSHIP ROAD DISTRICT</t>
  </si>
  <si>
    <t>HARTS MUSIC CENTER</t>
  </si>
  <si>
    <t>HARTS TRAILER SALES</t>
  </si>
  <si>
    <t>HEALTH RESOURCE SERVICE MGMT</t>
  </si>
  <si>
    <t>HEGGER CONSTRUCTION INC</t>
  </si>
  <si>
    <t>HHS ACTIVITY FUND</t>
  </si>
  <si>
    <t>HHS IMPREST FUND</t>
  </si>
  <si>
    <t>HOME SCIENCE TOOLS</t>
  </si>
  <si>
    <t>HONEYWELL INTERNATIONAL INC</t>
  </si>
  <si>
    <t>HORACE MANN LIFE INS CO</t>
  </si>
  <si>
    <t>HOUGHTON MIFFLIN CO</t>
  </si>
  <si>
    <t>HS DISTRICT ACCT</t>
  </si>
  <si>
    <t>HSG MECHANICAL CONTRACTORS INC</t>
  </si>
  <si>
    <t>IASB</t>
  </si>
  <si>
    <t>IL COUNTIES RISK MGMT TRUST</t>
  </si>
  <si>
    <t>IL PRINCIPALS ASSOCIATION</t>
  </si>
  <si>
    <t>IL STATE POLICE</t>
  </si>
  <si>
    <t>IL HEARTLAND LIBRARY SYSTEM</t>
  </si>
  <si>
    <t>INTEK STRENGTH</t>
  </si>
  <si>
    <t>IRWIN SEATING CO INC</t>
  </si>
  <si>
    <t>IXL LEARNING CORP</t>
  </si>
  <si>
    <t>JAMES MILLIGAN</t>
  </si>
  <si>
    <t>JIM HAYES INC</t>
  </si>
  <si>
    <t>JOE THOMPSON</t>
  </si>
  <si>
    <t>JOHN BEAL CONSTRUCTION INC</t>
  </si>
  <si>
    <t>JOINER SHEET METAL &amp; ROOFING INC</t>
  </si>
  <si>
    <t>AMERIPRISE FINANCIAL SERVICES</t>
  </si>
  <si>
    <t>BSN SPORTS</t>
  </si>
  <si>
    <t>CARBONDALE COMM HIGH SCH</t>
  </si>
  <si>
    <t>CARMI WHITE CO C U D NO 5</t>
  </si>
  <si>
    <t>CARPET ONE FLOOR &amp; HOME</t>
  </si>
  <si>
    <t xml:space="preserve">CCS PRESENTATION SYSTEMS </t>
  </si>
  <si>
    <t>CHERRY STREET PRINTING &amp; AWARDS</t>
  </si>
  <si>
    <t>CI CI ENGINEERING SALES INC</t>
  </si>
  <si>
    <t>CLAYBORNE AND WAGNER</t>
  </si>
  <si>
    <t>D &amp; S HEATING &amp; AIR INC</t>
  </si>
  <si>
    <t>EGYPTIAN PUBLIC &amp; MENTAL HEALTH</t>
  </si>
  <si>
    <t>ELEC BCBS</t>
  </si>
  <si>
    <t>ELEC IL STATE DISB UNIT</t>
  </si>
  <si>
    <t>ELEC IL TAX</t>
  </si>
  <si>
    <t>ELEC THIS TRS</t>
  </si>
  <si>
    <t>ELEC TRS</t>
  </si>
  <si>
    <t>EPS/SCHOOL SPECIALTY INTERVENTION</t>
  </si>
  <si>
    <t>ERIC ARMIN INC</t>
  </si>
  <si>
    <t xml:space="preserve">GARY GRATHLER </t>
  </si>
  <si>
    <t>GREG MCCALLEY &amp; ASSOCIATES PC</t>
  </si>
  <si>
    <t>H E MITCHELL CONSTRUCTION CO INC</t>
  </si>
  <si>
    <t>H H SUTTON</t>
  </si>
  <si>
    <t>HARRISBURG TOWNSHIP PARK DIST</t>
  </si>
  <si>
    <t>HCS IMPREST</t>
  </si>
  <si>
    <t>HEARTLAND MECHANICAL CONT  INC</t>
  </si>
  <si>
    <t>I.D.E.S</t>
  </si>
  <si>
    <t>KENNETH MEYERS</t>
  </si>
  <si>
    <t>KERKHOVER STUDIO ARCHITECTS INC</t>
  </si>
  <si>
    <t>KINGS FINANCIAL CONSULTING INC</t>
  </si>
  <si>
    <t>KOHL WHOLESALE</t>
  </si>
  <si>
    <t>L &amp; K FIRE PROTECTION INC</t>
  </si>
  <si>
    <t>LAKESHORE</t>
  </si>
  <si>
    <t>LANTER DISTRIBUTING LLC</t>
  </si>
  <si>
    <t>LEARNING ALLY INC</t>
  </si>
  <si>
    <t>LEWIS BROS BAKERIES INC</t>
  </si>
  <si>
    <t>LIBERTY NATIONAL LIFE INS</t>
  </si>
  <si>
    <t>LIBERTY UTILITIES</t>
  </si>
  <si>
    <t>LINCOLN NATIONAL LIFE INS</t>
  </si>
  <si>
    <t xml:space="preserve">LINDAMOOD-BELL LEARNING </t>
  </si>
  <si>
    <t>M &amp; S IMPLEMENT CO INC</t>
  </si>
  <si>
    <t>MAXITROL SECURITY SYSTEMS</t>
  </si>
  <si>
    <t>MCGRAW-HILL SCHOOL EDUCATION LLC</t>
  </si>
  <si>
    <t>MELISSA BELT</t>
  </si>
  <si>
    <t>MILLER DRYWALL INC</t>
  </si>
  <si>
    <t>MILLER TRACY BRAUN FUNK &amp; MILLER</t>
  </si>
  <si>
    <t>MISSOURI TERRAZZO CO INC</t>
  </si>
  <si>
    <t>MS ACTIVITY FUND</t>
  </si>
  <si>
    <t>MS IMPREST</t>
  </si>
  <si>
    <t>MUSSELMAN &amp; HALL CONTRACTORS LLC</t>
  </si>
  <si>
    <t>OHIO AND WABASH VALLEY</t>
  </si>
  <si>
    <t>PARTRIDGE LANDSCAPING INC</t>
  </si>
  <si>
    <t>PEARSON EDUCATION</t>
  </si>
  <si>
    <t>PERMA BOUND</t>
  </si>
  <si>
    <t>PIECES OF LEARNING INC</t>
  </si>
  <si>
    <t>POWERSCHOOL GROUP LLC</t>
  </si>
  <si>
    <t>PRAIRIE FARMS DAIRY INC</t>
  </si>
  <si>
    <t>PRD</t>
  </si>
  <si>
    <t>QUALITY SHEET METALS</t>
  </si>
  <si>
    <t>RABEN TIRE CO INC</t>
  </si>
  <si>
    <t>REALLY GOOD STUFF LLC</t>
  </si>
  <si>
    <t>REGIONAL OFFICE EDUC #20</t>
  </si>
  <si>
    <t>RENAISSANCE LEARNING INC</t>
  </si>
  <si>
    <t>ROBERTS LOADING DOCK INC</t>
  </si>
  <si>
    <t>ROBINSON TRANSPORT INC</t>
  </si>
  <si>
    <t xml:space="preserve">ROGER ANGELLY TRUCKING </t>
  </si>
  <si>
    <t>RP COATINGS INC</t>
  </si>
  <si>
    <t>RUSSELL C SIMON</t>
  </si>
  <si>
    <t>S M WILSON &amp; CO INC</t>
  </si>
  <si>
    <t>SCHOLASTIC MAGAZINES</t>
  </si>
  <si>
    <t>SCHOOL LUNCH SOLUTIONS</t>
  </si>
  <si>
    <t>SCHOOL OUTFITTERS</t>
  </si>
  <si>
    <t>SCHOOL SPECIALTY</t>
  </si>
  <si>
    <t>SCHOOL SPECIALTY/PREMIER AGENDA</t>
  </si>
  <si>
    <t>SECURITY ALARM</t>
  </si>
  <si>
    <t>SHAWNEE HILLS COUNTRY CLUB</t>
  </si>
  <si>
    <t>SHERRI FOX</t>
  </si>
  <si>
    <t>SKAGGS ELECTRIC</t>
  </si>
  <si>
    <t>SLAM DUNK SPORTS MARKETING</t>
  </si>
  <si>
    <t>SONITROL SECURITY SYSTEMS</t>
  </si>
  <si>
    <t>SOUTHERN FS INC</t>
  </si>
  <si>
    <t>SOUTHERN IL PIPING</t>
  </si>
  <si>
    <t>SPECIALIZED DATA SYSTEMS INC</t>
  </si>
  <si>
    <t>SPORTSCON LLC</t>
  </si>
  <si>
    <t>SWC INC</t>
  </si>
  <si>
    <t>SYNCB/AMAZON</t>
  </si>
  <si>
    <t>TEACHER DIRECT</t>
  </si>
  <si>
    <t>TECHNOLOGY MANAGEMENT REV FUND</t>
  </si>
  <si>
    <t>TERMINIX PROCESSING CENTER</t>
  </si>
  <si>
    <t>TERRACE FENCE INC</t>
  </si>
  <si>
    <t>TEXASLIFE INS CO</t>
  </si>
  <si>
    <t xml:space="preserve">THE HOME DEPOT PRO INSTITUTIONAL </t>
  </si>
  <si>
    <t>THEATRICAL RIGHTS WORLDWIDE</t>
  </si>
  <si>
    <t>THYSSENKRUPP ELEVATOR CORP</t>
  </si>
  <si>
    <t>TITLE PROFESSIONALS INC</t>
  </si>
  <si>
    <t>TONY CHRISMAN</t>
  </si>
  <si>
    <t>TRACY TAYLOR INC</t>
  </si>
  <si>
    <t>U S BANK EQUIPMENT FINANCE</t>
  </si>
  <si>
    <t xml:space="preserve">U S BANCORP LEASING </t>
  </si>
  <si>
    <t>UMB BANK</t>
  </si>
  <si>
    <t>UNION LOCAL 316</t>
  </si>
  <si>
    <t>US POSTAL SERV</t>
  </si>
  <si>
    <t>UNIVERSAL GLASS &amp; CARPET  INC</t>
  </si>
  <si>
    <t>UNIVERSAL INC</t>
  </si>
  <si>
    <t>VALIC</t>
  </si>
  <si>
    <t>VIRCO INC</t>
  </si>
  <si>
    <t>VISTA LEARNING NFP</t>
  </si>
  <si>
    <t>WABASH AND OHIO VALLEY</t>
  </si>
  <si>
    <t>WALMART COMMUNITY/SYNCB</t>
  </si>
  <si>
    <t>WATSON ELECTRIC LLC</t>
  </si>
  <si>
    <t>WELLS FARGO BANK NA</t>
  </si>
  <si>
    <t>WELLS FARGO VENDOR FIN SERVICES</t>
  </si>
  <si>
    <t xml:space="preserve">WILLIAMS AND ASSOCIATES </t>
  </si>
  <si>
    <t>WORTHINGTON DIRECT</t>
  </si>
  <si>
    <t>WS ACTVITY ACCT</t>
  </si>
  <si>
    <t>YUKON REFRIGERATION HCS INC</t>
  </si>
  <si>
    <t>ADAM HENKE</t>
  </si>
  <si>
    <t>AMANDA STONE</t>
  </si>
  <si>
    <t>AMERICAN UTILITY CONTRACTORS LLC</t>
  </si>
  <si>
    <t>AMRO MUSIC</t>
  </si>
  <si>
    <t>BIGGS &amp; MOORES HEATING &amp; AIR LLC</t>
  </si>
  <si>
    <t>BUREAU OF EDUCATION &amp; RESEARCH</t>
  </si>
  <si>
    <t>CARLA BANKS</t>
  </si>
  <si>
    <t>CHRIS PENROD</t>
  </si>
  <si>
    <t>CPI</t>
  </si>
  <si>
    <t>ENVIRO TECH TERMITE &amp; PEST</t>
  </si>
  <si>
    <t>FAIRMONT CHICAGO</t>
  </si>
  <si>
    <t>FLINN</t>
  </si>
  <si>
    <t>FOREMAN FABRICATORS INC</t>
  </si>
  <si>
    <t>FRIEND ACOUSTICAL CEILINGS CO INC</t>
  </si>
  <si>
    <t>GOPHER SPORT</t>
  </si>
  <si>
    <t>GREATAMERICA LEASING CORP</t>
  </si>
  <si>
    <t>HHS VOLLEYBALL</t>
  </si>
  <si>
    <t>ICS CONSTRUCTION SERVICES LTD INC</t>
  </si>
  <si>
    <t>IL PRINCIPAL ASSOCIATION</t>
  </si>
  <si>
    <t>J BRENT WILKINS ATTORNEY</t>
  </si>
  <si>
    <t>JW PEPPER &amp; SONS</t>
  </si>
  <si>
    <t>KAILEE WOLLENMANN</t>
  </si>
  <si>
    <t>LAZERWARE INC</t>
  </si>
  <si>
    <t>LEARNING RAILROAD</t>
  </si>
  <si>
    <t>LENSING BUILDING SPECIALTIES</t>
  </si>
  <si>
    <t>LINCOLN PRAIRIE BEHAVIORAL CENTER</t>
  </si>
  <si>
    <t>LITTLE TRACTOR &amp; EQUIPMENT INC</t>
  </si>
  <si>
    <t>LOOKING GLASS ENTERPRISES</t>
  </si>
  <si>
    <t xml:space="preserve">LORI MCCLUSKY </t>
  </si>
  <si>
    <t>LYNN PENROD</t>
  </si>
  <si>
    <t>MADDOX AUTO BODY SHOP INC</t>
  </si>
  <si>
    <t>MAIERS TIDY BOWL INC</t>
  </si>
  <si>
    <t>MARC HENSHAW</t>
  </si>
  <si>
    <t xml:space="preserve">NASCO </t>
  </si>
  <si>
    <t>OMNI CHEER</t>
  </si>
  <si>
    <t>ROCKET MATH LLC</t>
  </si>
  <si>
    <t>S&amp;S WORLDWIDE INC</t>
  </si>
  <si>
    <t xml:space="preserve">SCHOOL OUTLET </t>
  </si>
  <si>
    <t>SCOTT ISAACS</t>
  </si>
  <si>
    <t>SETON IDENTIFICATION PRODUCTS</t>
  </si>
  <si>
    <t>SHAWNEE HOODS</t>
  </si>
  <si>
    <t>SHERATON TOWERS</t>
  </si>
  <si>
    <t>SINC INC</t>
  </si>
  <si>
    <t>SOUTHEASTERN IL COLLEGE</t>
  </si>
  <si>
    <t>SOUTHERN IL UNIVERSITY</t>
  </si>
  <si>
    <t>SOUTHERN IL COMMUNITY FOUNDATION</t>
  </si>
  <si>
    <t>SPEEDLINK</t>
  </si>
  <si>
    <t>STACEY THOMPSON</t>
  </si>
  <si>
    <t>STATE FIRE MARSHALL</t>
  </si>
  <si>
    <t>TEACHING STRATEGIES</t>
  </si>
  <si>
    <t>TURNER WELDING TOOL RENTAL</t>
  </si>
  <si>
    <t>UNITED WAY OF SO ILLINOIS</t>
  </si>
  <si>
    <t>UNIVERSAL LLC</t>
  </si>
  <si>
    <t>VERIZON WIRELESS</t>
  </si>
  <si>
    <t>VOCABULARY SPELLING CITY</t>
  </si>
  <si>
    <t>WALMART COMMUNITY/RFCSLLC</t>
  </si>
  <si>
    <t>WARDS SCIENCE</t>
  </si>
  <si>
    <t>WEST SIDE ACTIVITY FUND</t>
  </si>
  <si>
    <t>WHITNEY NICHOLES</t>
  </si>
  <si>
    <t>WILLIAM MCGILL &amp; COMPANY</t>
  </si>
  <si>
    <t>WILSON DOOR COMPANY OF HARRISBURG LLC</t>
  </si>
  <si>
    <t>WOODWIND AND BRASSWIND</t>
  </si>
  <si>
    <t>BETH BOND</t>
  </si>
  <si>
    <t>BIGGS &amp; MOORE HEATING</t>
  </si>
  <si>
    <t>BRANDON HENSHAW</t>
  </si>
  <si>
    <t>CAITLYN DISMANG</t>
  </si>
  <si>
    <t>CONNECTING POINT COMPUTER CENTER</t>
  </si>
  <si>
    <t>DEARBORN NATIONAL LIFE INS</t>
  </si>
  <si>
    <t>ETA HAND2MIND</t>
  </si>
  <si>
    <t>GANDER PUBLISHING</t>
  </si>
  <si>
    <t>IL ASSOCIATION SCHOOL ADMINISTRATORS</t>
  </si>
  <si>
    <t>IL SCHOOL FOR THE VISUALLY IMPAIRED</t>
  </si>
  <si>
    <t>IL STATE UNIVERSITY CONFERENCE SERV</t>
  </si>
  <si>
    <t>JOHN DEER FINANCIAL</t>
  </si>
  <si>
    <t>JOHNI BEAL</t>
  </si>
  <si>
    <t>KAPLAN EARLY LEARNING</t>
  </si>
  <si>
    <t>KATIE BERRY</t>
  </si>
  <si>
    <t>KIM DENNISON</t>
  </si>
  <si>
    <t>KRYSTAL WILSON</t>
  </si>
  <si>
    <t>LAKELAND LAWN CARE</t>
  </si>
  <si>
    <t>LEARNING A-Z</t>
  </si>
  <si>
    <t>LENA MAYER</t>
  </si>
  <si>
    <t>LINDA MATTHEWS</t>
  </si>
  <si>
    <t>LORI MCGUIRE</t>
  </si>
  <si>
    <t>MACHELLE NOVAK</t>
  </si>
  <si>
    <t>MALLORY WILSON</t>
  </si>
  <si>
    <t>MIDAMERICA SPORTS ADVANTAGE</t>
  </si>
  <si>
    <t>MOLLY HAWKINS HOUSE</t>
  </si>
  <si>
    <t>MT VALLEY WATER OF CARBONDALE</t>
  </si>
  <si>
    <t>MTI BROADWAY JR</t>
  </si>
  <si>
    <t>MURPHYS RENTAL CENTER INC</t>
  </si>
  <si>
    <t>NATIONAL ELEVATOR INSPECTION SERV</t>
  </si>
  <si>
    <t>ORIENTAL TRADING</t>
  </si>
  <si>
    <t>RESOURCES FOR EDUCATORS</t>
  </si>
  <si>
    <t>RUSSELL HUNT</t>
  </si>
  <si>
    <t>SALINE CO DETENTION CENTER</t>
  </si>
  <si>
    <t>SCOTT DEWAR</t>
  </si>
  <si>
    <t>SEARS COMMERCIAL ONE</t>
  </si>
  <si>
    <t>SHIVELBINES MUSIC INC</t>
  </si>
  <si>
    <t>SIUC</t>
  </si>
  <si>
    <t>SOUTHERN ILLINOIS INFLATABLES LLC</t>
  </si>
  <si>
    <t>SIU CARBONDALE</t>
  </si>
  <si>
    <t>STREAMWOOD BEHAVIORAL HEALTHCARE</t>
  </si>
  <si>
    <t>TAYLOR MUSIC</t>
  </si>
  <si>
    <t>THE APPLIANCE STORE</t>
  </si>
  <si>
    <t>THE PAVILION FOUNDATION</t>
  </si>
  <si>
    <t>TOLEDO PHYSICAL EDUCATION SUPPLY</t>
  </si>
  <si>
    <t>TOWER GARDEN</t>
  </si>
  <si>
    <t>TRAVELERS</t>
  </si>
  <si>
    <t>TRI STATE MAILING SYSTEMS</t>
  </si>
  <si>
    <t>U S DEPARTMENT OF EDUCATION</t>
  </si>
  <si>
    <t>UMB BANK N A</t>
  </si>
  <si>
    <t>WARDS NATURAL SCIENCE</t>
  </si>
  <si>
    <t>WASHINGTON NATIONAL INS CO</t>
  </si>
  <si>
    <t>WILMA GLENN</t>
  </si>
  <si>
    <t>ZESCO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</si>
</sst>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0#\-###\-####\-##"/>
    <numFmt numFmtId="166" formatCode="#,##0.0000_);[Red]\(#,##0.0000\)"/>
    <numFmt numFmtId="167" formatCode="[$-409]mmmm\ d\,\ yyyy;@"/>
  </numFmts>
  <fonts count="38"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10"/>
      <name val="Arial"/>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8">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xf numFmtId="44" fontId="37" fillId="0" borderId="0" applyFont="0" applyFill="0" applyBorder="0" applyAlignment="0" applyProtection="0"/>
  </cellStyleXfs>
  <cellXfs count="437">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38" fontId="5" fillId="0" borderId="29"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2" xfId="2" applyFont="1" applyBorder="1" applyAlignment="1"/>
    <xf numFmtId="0" fontId="2" fillId="0" borderId="5" xfId="2" applyFont="1" applyBorder="1" applyAlignment="1"/>
    <xf numFmtId="49" fontId="2" fillId="0" borderId="2" xfId="2" applyNumberFormat="1" applyFont="1" applyBorder="1" applyAlignment="1" applyProtection="1">
      <alignment horizontal="left"/>
      <protection locked="0"/>
    </xf>
    <xf numFmtId="0" fontId="9" fillId="0" borderId="2" xfId="2" applyFont="1" applyBorder="1" applyAlignment="1">
      <alignment horizontal="left"/>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0" fillId="0" borderId="0" xfId="0" applyAlignment="1">
      <alignment horizontal="left" vertical="center"/>
    </xf>
    <xf numFmtId="0" fontId="0" fillId="0" borderId="0" xfId="0" applyAlignment="1">
      <alignment horizontal="left" vertical="center"/>
    </xf>
    <xf numFmtId="0" fontId="6" fillId="0" borderId="44" xfId="2" applyFont="1" applyBorder="1" applyProtection="1">
      <protection locked="0"/>
    </xf>
    <xf numFmtId="0" fontId="9" fillId="0" borderId="44" xfId="2" applyFont="1" applyBorder="1" applyAlignment="1" applyProtection="1">
      <alignment horizontal="left" vertical="center" indent="1"/>
      <protection locked="0"/>
    </xf>
    <xf numFmtId="49" fontId="2" fillId="0" borderId="0" xfId="2" applyNumberFormat="1" applyFont="1" applyBorder="1" applyAlignment="1" applyProtection="1">
      <alignment horizontal="left" vertical="center" indent="1"/>
      <protection locked="0"/>
    </xf>
    <xf numFmtId="44" fontId="2" fillId="0" borderId="53" xfId="7" applyFont="1" applyBorder="1" applyAlignment="1" applyProtection="1">
      <protection locked="0"/>
    </xf>
    <xf numFmtId="44" fontId="2" fillId="0" borderId="54" xfId="7" applyFont="1" applyBorder="1" applyAlignment="1" applyProtection="1">
      <protection locked="0"/>
    </xf>
    <xf numFmtId="44" fontId="0" fillId="0" borderId="0" xfId="7" applyFont="1" applyProtection="1">
      <protection locked="0"/>
    </xf>
    <xf numFmtId="44" fontId="9" fillId="0" borderId="36" xfId="7" applyFont="1" applyBorder="1" applyAlignment="1" applyProtection="1">
      <alignment horizontal="center"/>
      <protection locked="0"/>
    </xf>
    <xf numFmtId="44" fontId="2" fillId="0" borderId="38" xfId="7" applyFont="1" applyBorder="1" applyProtection="1">
      <protection locked="0"/>
    </xf>
    <xf numFmtId="44" fontId="35" fillId="0" borderId="48" xfId="7" applyFont="1" applyBorder="1" applyProtection="1">
      <protection locked="0"/>
    </xf>
    <xf numFmtId="44" fontId="35" fillId="0" borderId="0" xfId="7" applyFont="1"/>
    <xf numFmtId="44" fontId="0" fillId="0" borderId="0" xfId="7" applyFont="1"/>
    <xf numFmtId="44" fontId="9" fillId="0" borderId="52" xfId="7" applyFont="1" applyBorder="1" applyAlignment="1" applyProtection="1">
      <alignment horizontal="center" vertical="center"/>
      <protection locked="0"/>
    </xf>
    <xf numFmtId="0" fontId="13" fillId="0" borderId="24" xfId="2" applyFont="1" applyBorder="1" applyProtection="1">
      <protection locked="0"/>
    </xf>
    <xf numFmtId="44" fontId="5" fillId="0" borderId="28" xfId="7" applyFont="1" applyBorder="1" applyAlignment="1">
      <alignment horizontal="center" vertical="top"/>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8">
    <cellStyle name="Currency" xfId="7" builtinId="4"/>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57150</xdr:rowOff>
        </xdr:from>
        <xdr:to>
          <xdr:col>1</xdr:col>
          <xdr:colOff>209550</xdr:colOff>
          <xdr:row>16</xdr:row>
          <xdr:rowOff>180975</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2266950</xdr:colOff>
          <xdr:row>6</xdr:row>
          <xdr:rowOff>104775</xdr:rowOff>
        </xdr:from>
        <xdr:to>
          <xdr:col>0</xdr:col>
          <xdr:colOff>3429000</xdr:colOff>
          <xdr:row>6</xdr:row>
          <xdr:rowOff>1085850</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800-000007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abSelected="1" zoomScaleNormal="100" workbookViewId="0">
      <selection activeCell="H44" sqref="H44"/>
    </sheetView>
  </sheetViews>
  <sheetFormatPr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x14ac:dyDescent="0.2">
      <c r="A1" s="228" t="s">
        <v>122</v>
      </c>
      <c r="B1" s="229"/>
      <c r="C1" s="229"/>
      <c r="G1" s="228" t="s">
        <v>180</v>
      </c>
      <c r="H1" s="229"/>
    </row>
    <row r="2" spans="1:12" ht="12.75" x14ac:dyDescent="0.2">
      <c r="A2" s="228" t="s">
        <v>108</v>
      </c>
      <c r="B2" s="230"/>
      <c r="C2" s="231"/>
      <c r="D2" s="384" t="s">
        <v>182</v>
      </c>
      <c r="E2" s="384"/>
      <c r="F2" s="384"/>
      <c r="G2" s="233" t="s">
        <v>181</v>
      </c>
      <c r="H2" s="234"/>
      <c r="I2" s="17"/>
      <c r="J2" s="17"/>
      <c r="K2" s="17"/>
      <c r="L2" s="17"/>
    </row>
    <row r="3" spans="1:12" ht="17.25" customHeight="1" x14ac:dyDescent="0.2">
      <c r="A3" s="232" t="s">
        <v>107</v>
      </c>
      <c r="B3" s="232"/>
      <c r="C3" s="275"/>
      <c r="D3" s="385" t="s">
        <v>183</v>
      </c>
      <c r="E3" s="385"/>
      <c r="F3" s="385"/>
      <c r="G3" s="7"/>
      <c r="H3" s="151"/>
      <c r="I3" s="17"/>
      <c r="J3" s="17"/>
      <c r="K3" s="17"/>
      <c r="L3" s="17"/>
    </row>
    <row r="4" spans="1:12" ht="10.5" customHeight="1" x14ac:dyDescent="0.25">
      <c r="D4" s="385" t="s">
        <v>184</v>
      </c>
      <c r="E4" s="385"/>
      <c r="F4" s="385"/>
      <c r="K4" s="227"/>
      <c r="L4" s="227"/>
    </row>
    <row r="5" spans="1:12" ht="15" x14ac:dyDescent="0.25">
      <c r="A5" s="396" t="s">
        <v>170</v>
      </c>
      <c r="B5" s="397"/>
      <c r="C5" s="397"/>
      <c r="D5" s="397"/>
      <c r="E5" s="397"/>
      <c r="F5" s="397"/>
      <c r="G5" s="397"/>
      <c r="H5" s="397"/>
      <c r="I5" s="397"/>
      <c r="J5" s="397"/>
      <c r="K5" s="227"/>
      <c r="L5" s="227"/>
    </row>
    <row r="6" spans="1:12" ht="15" x14ac:dyDescent="0.25">
      <c r="A6" s="278"/>
      <c r="B6" s="279"/>
      <c r="D6" s="400">
        <v>43646</v>
      </c>
      <c r="E6" s="401"/>
      <c r="F6" s="401"/>
      <c r="G6" s="280"/>
      <c r="H6" s="279"/>
      <c r="I6" s="279"/>
      <c r="J6" s="279"/>
      <c r="K6" s="227"/>
      <c r="L6" s="227"/>
    </row>
    <row r="7" spans="1:12" ht="13.5" customHeight="1" x14ac:dyDescent="0.2">
      <c r="A7" s="398" t="s">
        <v>110</v>
      </c>
      <c r="B7" s="399"/>
      <c r="C7" s="399"/>
      <c r="D7" s="399"/>
      <c r="E7" s="399"/>
      <c r="F7" s="399"/>
      <c r="G7" s="399"/>
      <c r="H7" s="399"/>
      <c r="I7" s="399"/>
      <c r="J7" s="399"/>
      <c r="K7" s="17"/>
      <c r="L7" s="17"/>
    </row>
    <row r="8" spans="1:12" ht="6.75" customHeight="1" x14ac:dyDescent="0.2">
      <c r="B8" s="17"/>
      <c r="C8" s="17"/>
      <c r="D8" s="17"/>
      <c r="E8" s="17"/>
      <c r="F8" s="17"/>
      <c r="G8" s="17"/>
      <c r="H8" s="17"/>
      <c r="I8" s="17"/>
      <c r="J8" s="17"/>
      <c r="K8" s="17"/>
      <c r="L8" s="17"/>
    </row>
    <row r="9" spans="1:12" ht="12" x14ac:dyDescent="0.2">
      <c r="B9" s="70" t="s">
        <v>160</v>
      </c>
      <c r="C9" s="394" t="s">
        <v>204</v>
      </c>
      <c r="D9" s="394"/>
      <c r="E9" s="394"/>
      <c r="F9" s="394"/>
      <c r="G9" s="3"/>
      <c r="H9" s="361" t="s">
        <v>179</v>
      </c>
      <c r="I9" s="17"/>
      <c r="J9" s="17"/>
      <c r="K9" s="17"/>
      <c r="L9" s="17"/>
    </row>
    <row r="10" spans="1:12" ht="12.75" x14ac:dyDescent="0.2">
      <c r="B10" s="70" t="s">
        <v>84</v>
      </c>
      <c r="C10" s="390" t="s">
        <v>205</v>
      </c>
      <c r="D10" s="390"/>
      <c r="E10" s="390"/>
      <c r="F10" s="391"/>
      <c r="G10" s="71"/>
      <c r="H10" s="291" t="s">
        <v>176</v>
      </c>
      <c r="I10" s="296"/>
      <c r="J10" s="292"/>
      <c r="K10" s="295"/>
      <c r="L10" s="17"/>
    </row>
    <row r="11" spans="1:12" ht="12.75" x14ac:dyDescent="0.2">
      <c r="B11" s="70" t="s">
        <v>85</v>
      </c>
      <c r="C11" s="388" t="s">
        <v>206</v>
      </c>
      <c r="D11" s="389"/>
      <c r="E11" s="389"/>
      <c r="F11" s="389"/>
      <c r="G11" s="287"/>
      <c r="H11" s="291" t="s">
        <v>177</v>
      </c>
      <c r="I11" s="296"/>
      <c r="J11" s="17"/>
      <c r="K11" s="17"/>
      <c r="L11" s="17"/>
    </row>
    <row r="12" spans="1:12" ht="12.75" x14ac:dyDescent="0.2">
      <c r="B12" s="70" t="s">
        <v>86</v>
      </c>
      <c r="C12" s="388" t="s">
        <v>207</v>
      </c>
      <c r="D12" s="388"/>
      <c r="E12" s="388"/>
      <c r="F12" s="389"/>
      <c r="G12" s="286"/>
      <c r="H12" s="291" t="s">
        <v>178</v>
      </c>
      <c r="I12" s="296" t="s">
        <v>209</v>
      </c>
    </row>
    <row r="13" spans="1:12" ht="12.75" x14ac:dyDescent="0.2">
      <c r="A13" s="1"/>
      <c r="B13" s="70" t="s">
        <v>185</v>
      </c>
      <c r="C13" s="388" t="s">
        <v>208</v>
      </c>
      <c r="D13" s="388"/>
      <c r="E13" s="388"/>
      <c r="F13" s="389"/>
      <c r="G13" s="1"/>
    </row>
    <row r="14" spans="1:12" ht="4.5" customHeight="1" x14ac:dyDescent="0.2">
      <c r="A14" s="1"/>
      <c r="B14" s="6"/>
    </row>
    <row r="15" spans="1:12" ht="12" x14ac:dyDescent="0.2">
      <c r="A15" s="1"/>
      <c r="B15" s="59" t="s">
        <v>95</v>
      </c>
      <c r="C15" s="51"/>
      <c r="H15" s="4"/>
      <c r="I15" s="4"/>
    </row>
    <row r="16" spans="1:12" ht="36.4" customHeight="1" x14ac:dyDescent="0.2">
      <c r="A16" s="1"/>
      <c r="B16" s="404" t="s">
        <v>92</v>
      </c>
      <c r="C16" s="405"/>
      <c r="D16" s="405"/>
      <c r="E16" s="73"/>
      <c r="F16" s="74"/>
      <c r="G16" s="74"/>
      <c r="H16" s="74"/>
      <c r="I16" s="63"/>
      <c r="J16" s="63"/>
      <c r="K16" s="58"/>
    </row>
    <row r="17" spans="1:12" ht="17.100000000000001" customHeight="1" x14ac:dyDescent="0.2">
      <c r="A17" s="1"/>
      <c r="B17" s="75" t="s">
        <v>93</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7" t="s">
        <v>77</v>
      </c>
      <c r="C19" s="218"/>
      <c r="D19" s="219" t="s">
        <v>83</v>
      </c>
      <c r="E19" s="9"/>
      <c r="F19" s="402" t="s">
        <v>51</v>
      </c>
      <c r="G19" s="403"/>
      <c r="H19" s="138">
        <v>133</v>
      </c>
      <c r="I19" s="15"/>
    </row>
    <row r="20" spans="1:12" ht="12" x14ac:dyDescent="0.2">
      <c r="B20" s="56" t="s">
        <v>131</v>
      </c>
      <c r="C20" s="57"/>
      <c r="D20" s="138"/>
      <c r="E20" s="10"/>
      <c r="F20" s="68" t="s">
        <v>52</v>
      </c>
      <c r="G20" s="69"/>
      <c r="H20" s="138">
        <v>4</v>
      </c>
      <c r="I20" s="19"/>
    </row>
    <row r="21" spans="1:12" ht="12.75" x14ac:dyDescent="0.2">
      <c r="B21" s="56" t="s">
        <v>69</v>
      </c>
      <c r="C21" s="52"/>
      <c r="D21" s="139">
        <v>1726560</v>
      </c>
      <c r="E21" s="8"/>
      <c r="F21" s="402" t="s">
        <v>163</v>
      </c>
      <c r="G21" s="403"/>
      <c r="H21" s="140">
        <v>1752</v>
      </c>
      <c r="I21" s="20"/>
    </row>
    <row r="22" spans="1:12" ht="13.5" customHeight="1" x14ac:dyDescent="0.2">
      <c r="B22" s="392" t="s">
        <v>132</v>
      </c>
      <c r="C22" s="393"/>
      <c r="D22" s="138">
        <v>29478883</v>
      </c>
      <c r="E22" s="16"/>
      <c r="F22" s="223" t="s">
        <v>50</v>
      </c>
      <c r="G22" s="224"/>
      <c r="H22" s="225"/>
      <c r="I22" s="20"/>
    </row>
    <row r="23" spans="1:12" ht="12.75" x14ac:dyDescent="0.2">
      <c r="B23" s="392" t="s">
        <v>133</v>
      </c>
      <c r="C23" s="393"/>
      <c r="D23" s="138">
        <v>1236986</v>
      </c>
      <c r="F23" s="11" t="s">
        <v>53</v>
      </c>
      <c r="G23" s="62"/>
      <c r="H23" s="138">
        <v>128</v>
      </c>
      <c r="I23" s="1"/>
      <c r="L23" s="21"/>
    </row>
    <row r="24" spans="1:12" ht="12" x14ac:dyDescent="0.2">
      <c r="B24" s="56" t="s">
        <v>134</v>
      </c>
      <c r="C24" s="57"/>
      <c r="D24" s="138">
        <v>2698021</v>
      </c>
      <c r="E24" s="1"/>
      <c r="F24" s="12" t="s">
        <v>54</v>
      </c>
      <c r="G24" s="66"/>
      <c r="H24" s="138">
        <v>2</v>
      </c>
      <c r="I24" s="1"/>
      <c r="L24" s="21"/>
    </row>
    <row r="25" spans="1:12" ht="12" x14ac:dyDescent="0.2">
      <c r="B25" s="56" t="s">
        <v>76</v>
      </c>
      <c r="C25" s="57"/>
      <c r="D25" s="138">
        <v>25282805</v>
      </c>
      <c r="E25" s="1"/>
      <c r="F25" s="223" t="s">
        <v>49</v>
      </c>
      <c r="G25" s="224"/>
      <c r="H25" s="225"/>
      <c r="I25" s="1"/>
      <c r="L25" s="21"/>
    </row>
    <row r="26" spans="1:12" ht="12.75" thickBot="1" x14ac:dyDescent="0.25">
      <c r="B26" s="163" t="s">
        <v>111</v>
      </c>
      <c r="C26" s="164"/>
      <c r="D26" s="165">
        <f>SUM(D20:D25)</f>
        <v>60423255</v>
      </c>
      <c r="E26" s="13"/>
      <c r="F26" s="11" t="s">
        <v>53</v>
      </c>
      <c r="G26" s="62"/>
      <c r="H26" s="138">
        <v>125</v>
      </c>
    </row>
    <row r="27" spans="1:12" ht="14.1" customHeight="1" thickTop="1" thickBot="1" x14ac:dyDescent="0.25">
      <c r="F27" s="12" t="s">
        <v>54</v>
      </c>
      <c r="G27" s="66"/>
      <c r="H27" s="138">
        <v>4</v>
      </c>
      <c r="I27" s="1"/>
      <c r="J27" s="16"/>
      <c r="K27" s="113"/>
    </row>
    <row r="28" spans="1:12" ht="13.5" customHeight="1" thickTop="1" x14ac:dyDescent="0.2">
      <c r="B28" s="220" t="s">
        <v>94</v>
      </c>
      <c r="C28" s="221"/>
      <c r="D28" s="222"/>
      <c r="E28" s="13"/>
      <c r="F28" s="223" t="s">
        <v>99</v>
      </c>
      <c r="G28" s="224"/>
      <c r="H28" s="226"/>
      <c r="I28" s="1"/>
      <c r="J28" s="64"/>
      <c r="K28" s="18"/>
    </row>
    <row r="29" spans="1:12" ht="12" x14ac:dyDescent="0.2">
      <c r="B29" s="11" t="s">
        <v>55</v>
      </c>
      <c r="C29" s="62"/>
      <c r="D29" s="141">
        <v>76</v>
      </c>
      <c r="F29" s="11" t="s">
        <v>2</v>
      </c>
      <c r="G29" s="62"/>
      <c r="H29" s="153">
        <v>2</v>
      </c>
      <c r="I29" s="3"/>
      <c r="J29" s="79"/>
      <c r="K29" s="18"/>
    </row>
    <row r="30" spans="1:12" ht="14.1" customHeight="1" x14ac:dyDescent="0.2">
      <c r="B30" s="11" t="s">
        <v>56</v>
      </c>
      <c r="C30" s="62"/>
      <c r="D30" s="141">
        <v>125</v>
      </c>
      <c r="F30" s="2" t="s">
        <v>41</v>
      </c>
      <c r="G30" s="2"/>
      <c r="H30" s="153">
        <v>0.5</v>
      </c>
      <c r="I30" s="3"/>
      <c r="J30" s="1"/>
      <c r="K30" s="18"/>
    </row>
    <row r="31" spans="1:12" ht="12" x14ac:dyDescent="0.2">
      <c r="B31" s="11" t="s">
        <v>57</v>
      </c>
      <c r="C31" s="62"/>
      <c r="D31" s="141">
        <v>162</v>
      </c>
      <c r="F31" s="65" t="s">
        <v>164</v>
      </c>
      <c r="G31" s="67"/>
      <c r="H31" s="153">
        <v>0.75892000000000004</v>
      </c>
      <c r="I31" s="1"/>
      <c r="J31" s="1"/>
      <c r="K31" s="81"/>
    </row>
    <row r="32" spans="1:12" ht="12" x14ac:dyDescent="0.2">
      <c r="B32" s="11" t="s">
        <v>58</v>
      </c>
      <c r="C32" s="62"/>
      <c r="D32" s="141">
        <v>124</v>
      </c>
      <c r="F32" s="11" t="s">
        <v>3</v>
      </c>
      <c r="G32" s="62"/>
      <c r="H32" s="153">
        <v>0.2</v>
      </c>
      <c r="I32" s="22"/>
      <c r="J32" s="1"/>
      <c r="K32" s="80"/>
    </row>
    <row r="33" spans="2:12" ht="12" x14ac:dyDescent="0.2">
      <c r="B33" s="11" t="s">
        <v>59</v>
      </c>
      <c r="C33" s="62"/>
      <c r="D33" s="141">
        <v>118</v>
      </c>
      <c r="F33" s="11" t="s">
        <v>43</v>
      </c>
      <c r="G33" s="62"/>
      <c r="H33" s="153">
        <v>0.21401999999999999</v>
      </c>
      <c r="I33" s="3"/>
      <c r="J33" s="1"/>
      <c r="K33" s="80"/>
    </row>
    <row r="34" spans="2:12" ht="12" x14ac:dyDescent="0.2">
      <c r="B34" s="11" t="s">
        <v>60</v>
      </c>
      <c r="C34" s="62"/>
      <c r="D34" s="141">
        <v>127</v>
      </c>
      <c r="F34" s="11" t="s">
        <v>44</v>
      </c>
      <c r="G34" s="62"/>
      <c r="H34" s="153">
        <v>0.21401999999999999</v>
      </c>
      <c r="I34" s="3"/>
      <c r="J34" s="1"/>
      <c r="K34" s="80"/>
    </row>
    <row r="35" spans="2:12" ht="14.1" customHeight="1" x14ac:dyDescent="0.2">
      <c r="B35" s="11" t="s">
        <v>61</v>
      </c>
      <c r="C35" s="62"/>
      <c r="D35" s="141">
        <v>134</v>
      </c>
      <c r="F35" s="11" t="s">
        <v>42</v>
      </c>
      <c r="G35" s="62"/>
      <c r="H35" s="153">
        <v>0.05</v>
      </c>
      <c r="I35" s="3"/>
      <c r="J35" s="1"/>
      <c r="K35" s="1"/>
    </row>
    <row r="36" spans="2:12" ht="12" x14ac:dyDescent="0.2">
      <c r="B36" s="11" t="s">
        <v>62</v>
      </c>
      <c r="C36" s="62"/>
      <c r="D36" s="141">
        <v>136</v>
      </c>
      <c r="F36" s="2" t="s">
        <v>45</v>
      </c>
      <c r="G36" s="2"/>
      <c r="H36" s="153">
        <v>0.05</v>
      </c>
      <c r="I36" s="22"/>
      <c r="J36" s="64"/>
    </row>
    <row r="37" spans="2:12" ht="12" x14ac:dyDescent="0.2">
      <c r="B37" s="11" t="s">
        <v>63</v>
      </c>
      <c r="C37" s="62"/>
      <c r="D37" s="141">
        <v>152</v>
      </c>
      <c r="F37" s="65" t="s">
        <v>4</v>
      </c>
      <c r="G37" s="67"/>
      <c r="H37" s="153">
        <v>0.43592999999999998</v>
      </c>
      <c r="I37" s="3"/>
      <c r="J37" s="79"/>
      <c r="K37" s="23"/>
    </row>
    <row r="38" spans="2:12" ht="12" x14ac:dyDescent="0.2">
      <c r="B38" s="11" t="s">
        <v>64</v>
      </c>
      <c r="C38" s="62"/>
      <c r="D38" s="141">
        <v>139</v>
      </c>
      <c r="F38" s="11" t="s">
        <v>161</v>
      </c>
      <c r="G38" s="62"/>
      <c r="H38" s="153"/>
      <c r="I38" s="3"/>
      <c r="J38" s="1"/>
      <c r="K38" s="18"/>
    </row>
    <row r="39" spans="2:12" ht="12" x14ac:dyDescent="0.2">
      <c r="B39" s="11" t="s">
        <v>72</v>
      </c>
      <c r="C39" s="62"/>
      <c r="D39" s="141">
        <v>15</v>
      </c>
      <c r="F39" s="11" t="s">
        <v>46</v>
      </c>
      <c r="G39" s="62"/>
      <c r="H39" s="153">
        <v>0.04</v>
      </c>
      <c r="I39" s="1"/>
      <c r="J39" s="1"/>
      <c r="K39" s="18"/>
    </row>
    <row r="40" spans="2:12" ht="12" x14ac:dyDescent="0.2">
      <c r="B40" s="155" t="s">
        <v>112</v>
      </c>
      <c r="C40" s="156"/>
      <c r="D40" s="142">
        <f>SUM(D29:D39)</f>
        <v>1308</v>
      </c>
      <c r="F40" s="11" t="s">
        <v>5</v>
      </c>
      <c r="G40" s="62"/>
      <c r="H40" s="153">
        <v>0.05</v>
      </c>
      <c r="I40" s="22"/>
      <c r="J40" s="1"/>
      <c r="K40" s="81"/>
    </row>
    <row r="41" spans="2:12" ht="12" x14ac:dyDescent="0.2">
      <c r="B41" s="60" t="s">
        <v>65</v>
      </c>
      <c r="C41" s="53"/>
      <c r="D41" s="141">
        <v>162</v>
      </c>
      <c r="F41" s="65" t="s">
        <v>6</v>
      </c>
      <c r="G41" s="67"/>
      <c r="H41" s="153"/>
      <c r="I41" s="1"/>
      <c r="J41" s="1"/>
      <c r="K41" s="80"/>
    </row>
    <row r="42" spans="2:12" ht="12" x14ac:dyDescent="0.2">
      <c r="B42" s="60" t="s">
        <v>66</v>
      </c>
      <c r="C42" s="53"/>
      <c r="D42" s="141">
        <v>168</v>
      </c>
      <c r="F42" s="11" t="s">
        <v>6</v>
      </c>
      <c r="G42" s="62"/>
      <c r="H42" s="153"/>
      <c r="I42" s="24"/>
      <c r="J42" s="1"/>
      <c r="K42" s="80"/>
    </row>
    <row r="43" spans="2:12" ht="12.75" x14ac:dyDescent="0.2">
      <c r="B43" s="60" t="s">
        <v>67</v>
      </c>
      <c r="C43" s="53"/>
      <c r="D43" s="141">
        <v>126</v>
      </c>
      <c r="F43" s="284" t="s">
        <v>162</v>
      </c>
      <c r="G43" s="285"/>
      <c r="H43" s="143">
        <v>139896600</v>
      </c>
      <c r="I43" s="14"/>
      <c r="J43" s="1"/>
      <c r="K43" s="80"/>
      <c r="L43" s="18"/>
    </row>
    <row r="44" spans="2:12" ht="12.75" x14ac:dyDescent="0.2">
      <c r="B44" s="61" t="s">
        <v>68</v>
      </c>
      <c r="C44" s="54"/>
      <c r="D44" s="141">
        <v>140</v>
      </c>
      <c r="F44" s="284" t="s">
        <v>70</v>
      </c>
      <c r="G44" s="285"/>
      <c r="H44" s="294">
        <f>(H43/H21)</f>
        <v>79849.65753424658</v>
      </c>
      <c r="I44" s="24"/>
      <c r="J44" s="90" t="str">
        <f>MID(C10,10,1)</f>
        <v>3</v>
      </c>
      <c r="K44" s="1"/>
      <c r="L44" s="18"/>
    </row>
    <row r="45" spans="2:12" ht="12.75" x14ac:dyDescent="0.2">
      <c r="B45" s="60" t="s">
        <v>71</v>
      </c>
      <c r="C45" s="53"/>
      <c r="D45" s="141">
        <v>21</v>
      </c>
      <c r="F45" s="362" t="s">
        <v>186</v>
      </c>
      <c r="G45" s="293"/>
      <c r="H45" s="360">
        <f>IF(I10="x",H43*0.069,IF(I11="x",H43*0.069,IF(I12="x",H43*0.138,"Please Check District Type")))</f>
        <v>19305730.800000001</v>
      </c>
      <c r="I45" s="25"/>
      <c r="J45" s="90">
        <f>IF(J44="2",(H43*1.38),(H43*0.069))</f>
        <v>9652865.4000000004</v>
      </c>
    </row>
    <row r="46" spans="2:12" ht="13.5" thickBot="1" x14ac:dyDescent="0.25">
      <c r="B46" s="157" t="s">
        <v>113</v>
      </c>
      <c r="C46" s="158"/>
      <c r="D46" s="159">
        <f>SUM(D41:D45)</f>
        <v>617</v>
      </c>
      <c r="F46" s="386" t="s">
        <v>195</v>
      </c>
      <c r="G46" s="387"/>
      <c r="H46" s="143">
        <v>25979854</v>
      </c>
      <c r="J46" s="91"/>
    </row>
    <row r="47" spans="2:12" ht="14.25" thickTop="1" thickBot="1" x14ac:dyDescent="0.25">
      <c r="B47" s="160" t="s">
        <v>114</v>
      </c>
      <c r="C47" s="161"/>
      <c r="D47" s="162">
        <f>SUM(D40,D46)</f>
        <v>1925</v>
      </c>
      <c r="F47" s="386" t="s">
        <v>187</v>
      </c>
      <c r="G47" s="395"/>
      <c r="H47" s="297">
        <f>(H46/H45)</f>
        <v>1.3457068405822792</v>
      </c>
      <c r="I47" s="26"/>
      <c r="L47" s="26"/>
    </row>
    <row r="48" spans="2:12" ht="12" thickTop="1" x14ac:dyDescent="0.2">
      <c r="C48" s="55"/>
    </row>
    <row r="49" spans="2:12" ht="9.6" customHeight="1" x14ac:dyDescent="0.2">
      <c r="B49" s="55" t="s">
        <v>196</v>
      </c>
      <c r="I49" s="27"/>
      <c r="L49" s="27"/>
    </row>
    <row r="50" spans="2:12" ht="10.35" customHeight="1" x14ac:dyDescent="0.2">
      <c r="B50" s="252"/>
    </row>
    <row r="51" spans="2:12" ht="9.9499999999999993" customHeight="1" x14ac:dyDescent="0.2"/>
    <row r="52" spans="2:12" ht="9.9499999999999993" customHeight="1" x14ac:dyDescent="0.2"/>
    <row r="53" spans="2:12" ht="17.25" customHeight="1" x14ac:dyDescent="0.2"/>
  </sheetData>
  <sheetProtection algorithmName="SHA-512" hashValue="bESX65EnwG9Uxl6CYjYE9VCTE/AnPVx255sPj/TOA5L1MPMW2PHWS5F4x+y9tYt8QDLIQwEg/9NlFfgMfN0nDQ==" saltValue="CpxPP5Tgq/R4CxtfpwAPng==" spinCount="100000"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horizontalDpi="4294967295" verticalDpi="4294967295"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57150</xdr:rowOff>
              </from>
              <to>
                <xdr:col>1</xdr:col>
                <xdr:colOff>209550</xdr:colOff>
                <xdr:row>16</xdr:row>
                <xdr:rowOff>180975</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35"/>
  <sheetViews>
    <sheetView showGridLines="0" workbookViewId="0">
      <pane ySplit="5" topLeftCell="A6" activePane="bottomLeft" state="frozenSplit"/>
      <selection sqref="A1:B1"/>
      <selection pane="bottomLeft" activeCell="K33" sqref="K33"/>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84" t="s">
        <v>173</v>
      </c>
      <c r="B1" s="384"/>
      <c r="C1" s="384"/>
      <c r="D1" s="384"/>
      <c r="E1" s="384"/>
      <c r="F1" s="384"/>
      <c r="G1" s="384"/>
      <c r="H1" s="384"/>
      <c r="I1" s="384"/>
      <c r="J1" s="384"/>
      <c r="K1" s="384"/>
    </row>
    <row r="2" spans="1:11" ht="12" x14ac:dyDescent="0.2">
      <c r="A2" s="406" t="s">
        <v>197</v>
      </c>
      <c r="B2" s="406"/>
      <c r="C2" s="406"/>
      <c r="D2" s="406"/>
      <c r="E2" s="406"/>
      <c r="F2" s="406"/>
      <c r="G2" s="406"/>
      <c r="H2" s="406"/>
      <c r="I2" s="406"/>
      <c r="J2" s="406"/>
      <c r="K2" s="406"/>
    </row>
    <row r="3" spans="1:11" ht="12" x14ac:dyDescent="0.2">
      <c r="A3" s="274"/>
      <c r="B3" s="274"/>
      <c r="C3" s="274"/>
      <c r="D3" s="274"/>
      <c r="E3" s="274"/>
      <c r="F3" s="274"/>
      <c r="G3" s="274"/>
      <c r="H3" s="274"/>
      <c r="I3" s="274"/>
      <c r="J3" s="274"/>
      <c r="K3" s="274"/>
    </row>
    <row r="4" spans="1:11" ht="11.45" customHeight="1" x14ac:dyDescent="0.2">
      <c r="A4" s="28"/>
      <c r="B4" s="263"/>
      <c r="C4" s="264" t="s">
        <v>28</v>
      </c>
      <c r="D4" s="264" t="s">
        <v>29</v>
      </c>
      <c r="E4" s="264" t="s">
        <v>30</v>
      </c>
      <c r="F4" s="264" t="s">
        <v>31</v>
      </c>
      <c r="G4" s="264" t="s">
        <v>32</v>
      </c>
      <c r="H4" s="264" t="s">
        <v>33</v>
      </c>
      <c r="I4" s="264" t="s">
        <v>34</v>
      </c>
      <c r="J4" s="264" t="s">
        <v>35</v>
      </c>
      <c r="K4" s="264" t="s">
        <v>36</v>
      </c>
    </row>
    <row r="5" spans="1:11" ht="33.75" x14ac:dyDescent="0.2">
      <c r="A5" s="268" t="s">
        <v>1</v>
      </c>
      <c r="B5" s="265" t="s">
        <v>152</v>
      </c>
      <c r="C5" s="266" t="s">
        <v>8</v>
      </c>
      <c r="D5" s="267" t="s">
        <v>48</v>
      </c>
      <c r="E5" s="266" t="s">
        <v>135</v>
      </c>
      <c r="F5" s="266" t="s">
        <v>9</v>
      </c>
      <c r="G5" s="267" t="s">
        <v>38</v>
      </c>
      <c r="H5" s="267" t="s">
        <v>136</v>
      </c>
      <c r="I5" s="266" t="s">
        <v>39</v>
      </c>
      <c r="J5" s="266" t="s">
        <v>137</v>
      </c>
      <c r="K5" s="267" t="s">
        <v>40</v>
      </c>
    </row>
    <row r="6" spans="1:11" s="33" customFormat="1" ht="13.5" customHeight="1" x14ac:dyDescent="0.2">
      <c r="A6" s="192" t="s">
        <v>27</v>
      </c>
      <c r="B6" s="193"/>
      <c r="C6" s="31"/>
      <c r="D6" s="32"/>
      <c r="E6" s="32"/>
      <c r="F6" s="32"/>
      <c r="G6" s="32"/>
      <c r="H6" s="32"/>
      <c r="I6" s="32"/>
      <c r="J6" s="32"/>
      <c r="K6" s="32"/>
    </row>
    <row r="7" spans="1:11" s="36" customFormat="1" ht="13.9" customHeight="1" x14ac:dyDescent="0.2">
      <c r="A7" s="34" t="s">
        <v>138</v>
      </c>
      <c r="B7" s="35" t="s">
        <v>0</v>
      </c>
      <c r="C7" s="114">
        <v>2322728</v>
      </c>
      <c r="D7" s="114">
        <v>68749</v>
      </c>
      <c r="E7" s="114">
        <v>179030</v>
      </c>
      <c r="F7" s="114">
        <v>170656</v>
      </c>
      <c r="G7" s="114">
        <v>282620</v>
      </c>
      <c r="H7" s="114">
        <v>706000</v>
      </c>
      <c r="I7" s="114">
        <v>379394</v>
      </c>
      <c r="J7" s="114">
        <v>248394</v>
      </c>
      <c r="K7" s="114">
        <v>386199</v>
      </c>
    </row>
    <row r="8" spans="1:11" s="36" customFormat="1" ht="12" x14ac:dyDescent="0.2">
      <c r="A8" s="34" t="s">
        <v>13</v>
      </c>
      <c r="B8" s="40">
        <v>120</v>
      </c>
      <c r="C8" s="114"/>
      <c r="D8" s="114"/>
      <c r="E8" s="114"/>
      <c r="F8" s="114"/>
      <c r="G8" s="114"/>
      <c r="H8" s="114"/>
      <c r="I8" s="114"/>
      <c r="J8" s="114"/>
      <c r="K8" s="115"/>
    </row>
    <row r="9" spans="1:11" s="36" customFormat="1" ht="12" x14ac:dyDescent="0.2">
      <c r="A9" s="37" t="s">
        <v>123</v>
      </c>
      <c r="B9" s="38">
        <v>130</v>
      </c>
      <c r="C9" s="114"/>
      <c r="D9" s="114"/>
      <c r="E9" s="114"/>
      <c r="F9" s="114"/>
      <c r="G9" s="114"/>
      <c r="H9" s="114"/>
      <c r="I9" s="114"/>
      <c r="J9" s="114"/>
      <c r="K9" s="115"/>
    </row>
    <row r="10" spans="1:11" s="36" customFormat="1" ht="12" x14ac:dyDescent="0.2">
      <c r="A10" s="37" t="s">
        <v>139</v>
      </c>
      <c r="B10" s="38">
        <v>140</v>
      </c>
      <c r="C10" s="114"/>
      <c r="D10" s="114"/>
      <c r="E10" s="253"/>
      <c r="F10" s="114"/>
      <c r="G10" s="144"/>
      <c r="H10" s="114"/>
      <c r="I10" s="143"/>
      <c r="J10" s="254"/>
      <c r="K10" s="254"/>
    </row>
    <row r="11" spans="1:11" s="36" customFormat="1" ht="12" x14ac:dyDescent="0.2">
      <c r="A11" s="37" t="s">
        <v>140</v>
      </c>
      <c r="B11" s="38">
        <v>150</v>
      </c>
      <c r="C11" s="253"/>
      <c r="D11" s="114"/>
      <c r="E11" s="254"/>
      <c r="F11" s="114"/>
      <c r="G11" s="254"/>
      <c r="H11" s="254"/>
      <c r="I11" s="143"/>
      <c r="J11" s="254"/>
      <c r="K11" s="254"/>
    </row>
    <row r="12" spans="1:11" ht="12" x14ac:dyDescent="0.2">
      <c r="A12" s="39" t="s">
        <v>141</v>
      </c>
      <c r="B12" s="38">
        <v>160</v>
      </c>
      <c r="C12" s="114"/>
      <c r="D12" s="253"/>
      <c r="E12" s="254"/>
      <c r="F12" s="114"/>
      <c r="G12" s="254"/>
      <c r="H12" s="254"/>
      <c r="I12" s="114"/>
      <c r="J12" s="254"/>
      <c r="K12" s="254"/>
    </row>
    <row r="13" spans="1:11" ht="12" x14ac:dyDescent="0.2">
      <c r="A13" s="37" t="s">
        <v>12</v>
      </c>
      <c r="B13" s="40">
        <v>170</v>
      </c>
      <c r="C13" s="114"/>
      <c r="D13" s="114"/>
      <c r="E13" s="254"/>
      <c r="F13" s="253"/>
      <c r="G13" s="254"/>
      <c r="H13" s="254"/>
      <c r="I13" s="114"/>
      <c r="J13" s="254"/>
      <c r="K13" s="254"/>
    </row>
    <row r="14" spans="1:11" ht="12" x14ac:dyDescent="0.2">
      <c r="A14" s="41" t="s">
        <v>142</v>
      </c>
      <c r="B14" s="40">
        <v>180</v>
      </c>
      <c r="C14" s="114"/>
      <c r="D14" s="114"/>
      <c r="E14" s="253"/>
      <c r="F14" s="114"/>
      <c r="G14" s="254"/>
      <c r="H14" s="254"/>
      <c r="I14" s="114"/>
      <c r="J14" s="254"/>
      <c r="K14" s="254"/>
    </row>
    <row r="15" spans="1:11" ht="12" x14ac:dyDescent="0.2">
      <c r="A15" s="41" t="s">
        <v>14</v>
      </c>
      <c r="B15" s="40">
        <v>190</v>
      </c>
      <c r="C15" s="114"/>
      <c r="D15" s="114"/>
      <c r="E15" s="114"/>
      <c r="F15" s="114"/>
      <c r="G15" s="114"/>
      <c r="H15" s="114"/>
      <c r="I15" s="114"/>
      <c r="J15" s="114"/>
      <c r="K15" s="114"/>
    </row>
    <row r="16" spans="1:11" ht="12.75" thickBot="1" x14ac:dyDescent="0.25">
      <c r="A16" s="258" t="s">
        <v>115</v>
      </c>
      <c r="B16" s="166"/>
      <c r="C16" s="116">
        <f t="shared" ref="C16:K16" si="0">SUM(C7:C15)</f>
        <v>2322728</v>
      </c>
      <c r="D16" s="116">
        <f t="shared" si="0"/>
        <v>68749</v>
      </c>
      <c r="E16" s="116">
        <f t="shared" si="0"/>
        <v>179030</v>
      </c>
      <c r="F16" s="116">
        <f t="shared" si="0"/>
        <v>170656</v>
      </c>
      <c r="G16" s="116">
        <f t="shared" si="0"/>
        <v>282620</v>
      </c>
      <c r="H16" s="116">
        <f t="shared" si="0"/>
        <v>706000</v>
      </c>
      <c r="I16" s="116">
        <f t="shared" si="0"/>
        <v>379394</v>
      </c>
      <c r="J16" s="116">
        <f t="shared" si="0"/>
        <v>248394</v>
      </c>
      <c r="K16" s="116">
        <f t="shared" si="0"/>
        <v>386199</v>
      </c>
    </row>
    <row r="17" spans="1:11" ht="13.5" customHeight="1" thickTop="1" x14ac:dyDescent="0.2">
      <c r="A17" s="194" t="s">
        <v>26</v>
      </c>
      <c r="B17" s="195"/>
      <c r="C17" s="117"/>
      <c r="D17" s="117"/>
      <c r="E17" s="117"/>
      <c r="F17" s="117"/>
      <c r="G17" s="117"/>
      <c r="H17" s="117"/>
      <c r="I17" s="117"/>
      <c r="J17" s="118"/>
      <c r="K17" s="117"/>
    </row>
    <row r="18" spans="1:11" ht="12" x14ac:dyDescent="0.2">
      <c r="A18" s="42" t="s">
        <v>143</v>
      </c>
      <c r="B18" s="40">
        <v>410</v>
      </c>
      <c r="C18" s="119"/>
      <c r="D18" s="119"/>
      <c r="E18" s="119"/>
      <c r="F18" s="119"/>
      <c r="G18" s="119"/>
      <c r="H18" s="119"/>
      <c r="I18" s="118"/>
      <c r="J18" s="119"/>
      <c r="K18" s="119"/>
    </row>
    <row r="19" spans="1:11" ht="12" x14ac:dyDescent="0.2">
      <c r="A19" s="43" t="s">
        <v>144</v>
      </c>
      <c r="B19" s="44">
        <v>420</v>
      </c>
      <c r="C19" s="119"/>
      <c r="D19" s="119"/>
      <c r="E19" s="119"/>
      <c r="F19" s="119"/>
      <c r="G19" s="119"/>
      <c r="H19" s="261"/>
      <c r="I19" s="120"/>
      <c r="J19" s="119"/>
      <c r="K19" s="119"/>
    </row>
    <row r="20" spans="1:11" ht="12" x14ac:dyDescent="0.2">
      <c r="A20" s="43" t="s">
        <v>146</v>
      </c>
      <c r="B20" s="44">
        <v>430</v>
      </c>
      <c r="C20" s="119"/>
      <c r="D20" s="119"/>
      <c r="E20" s="119"/>
      <c r="F20" s="119"/>
      <c r="G20" s="119"/>
      <c r="H20" s="120"/>
      <c r="I20" s="120"/>
      <c r="J20" s="120"/>
      <c r="K20" s="119"/>
    </row>
    <row r="21" spans="1:11" ht="12" x14ac:dyDescent="0.2">
      <c r="A21" s="43" t="s">
        <v>145</v>
      </c>
      <c r="B21" s="44">
        <v>440</v>
      </c>
      <c r="C21" s="119"/>
      <c r="D21" s="119"/>
      <c r="E21" s="119"/>
      <c r="F21" s="119"/>
      <c r="G21" s="119"/>
      <c r="H21" s="120"/>
      <c r="I21" s="120"/>
      <c r="J21" s="120"/>
      <c r="K21" s="119"/>
    </row>
    <row r="22" spans="1:11" ht="12" x14ac:dyDescent="0.2">
      <c r="A22" s="43" t="s">
        <v>147</v>
      </c>
      <c r="B22" s="44">
        <v>460</v>
      </c>
      <c r="C22" s="119"/>
      <c r="D22" s="119"/>
      <c r="E22" s="261"/>
      <c r="F22" s="119"/>
      <c r="G22" s="261"/>
      <c r="H22" s="261"/>
      <c r="I22" s="120"/>
      <c r="J22" s="120"/>
      <c r="K22" s="120"/>
    </row>
    <row r="23" spans="1:11" ht="12" x14ac:dyDescent="0.2">
      <c r="A23" s="45" t="s">
        <v>148</v>
      </c>
      <c r="B23" s="44">
        <v>470</v>
      </c>
      <c r="C23" s="119"/>
      <c r="D23" s="119"/>
      <c r="E23" s="119"/>
      <c r="F23" s="119"/>
      <c r="G23" s="119"/>
      <c r="H23" s="120"/>
      <c r="I23" s="120"/>
      <c r="J23" s="119"/>
      <c r="K23" s="120"/>
    </row>
    <row r="24" spans="1:11" ht="12" x14ac:dyDescent="0.2">
      <c r="A24" s="46" t="s">
        <v>149</v>
      </c>
      <c r="B24" s="47">
        <v>480</v>
      </c>
      <c r="C24" s="261"/>
      <c r="D24" s="119"/>
      <c r="E24" s="120"/>
      <c r="F24" s="119"/>
      <c r="G24" s="120"/>
      <c r="H24" s="120"/>
      <c r="I24" s="120"/>
      <c r="J24" s="120"/>
      <c r="K24" s="119"/>
    </row>
    <row r="25" spans="1:11" ht="12" x14ac:dyDescent="0.2">
      <c r="A25" s="46" t="s">
        <v>150</v>
      </c>
      <c r="B25" s="47">
        <v>490</v>
      </c>
      <c r="C25" s="119"/>
      <c r="D25" s="261"/>
      <c r="E25" s="120"/>
      <c r="F25" s="119"/>
      <c r="G25" s="120"/>
      <c r="H25" s="120"/>
      <c r="I25" s="120"/>
      <c r="J25" s="120"/>
      <c r="K25" s="119"/>
    </row>
    <row r="26" spans="1:11" ht="12" x14ac:dyDescent="0.2">
      <c r="A26" s="46" t="s">
        <v>37</v>
      </c>
      <c r="B26" s="47">
        <v>493</v>
      </c>
      <c r="C26" s="119"/>
      <c r="D26" s="119"/>
      <c r="E26" s="120"/>
      <c r="F26" s="261"/>
      <c r="G26" s="120"/>
      <c r="H26" s="120"/>
      <c r="I26" s="120"/>
      <c r="J26" s="120"/>
      <c r="K26" s="119"/>
    </row>
    <row r="27" spans="1:11" ht="12" x14ac:dyDescent="0.2">
      <c r="A27" s="259" t="s">
        <v>151</v>
      </c>
      <c r="B27" s="255"/>
      <c r="C27" s="262">
        <f>SUM(C18:C26)</f>
        <v>0</v>
      </c>
      <c r="D27" s="262">
        <f t="shared" ref="D27:K27" si="1">SUM(D18:D26)</f>
        <v>0</v>
      </c>
      <c r="E27" s="262">
        <f t="shared" si="1"/>
        <v>0</v>
      </c>
      <c r="F27" s="262">
        <f t="shared" si="1"/>
        <v>0</v>
      </c>
      <c r="G27" s="262">
        <f t="shared" si="1"/>
        <v>0</v>
      </c>
      <c r="H27" s="262">
        <f t="shared" si="1"/>
        <v>0</v>
      </c>
      <c r="I27" s="262">
        <f t="shared" si="1"/>
        <v>0</v>
      </c>
      <c r="J27" s="262">
        <f t="shared" si="1"/>
        <v>0</v>
      </c>
      <c r="K27" s="262">
        <f t="shared" si="1"/>
        <v>0</v>
      </c>
    </row>
    <row r="28" spans="1:11" ht="13.5" customHeight="1" x14ac:dyDescent="0.2">
      <c r="A28" s="196" t="s">
        <v>15</v>
      </c>
      <c r="B28" s="197"/>
      <c r="C28" s="117"/>
      <c r="D28" s="118"/>
      <c r="E28" s="118"/>
      <c r="F28" s="118"/>
      <c r="G28" s="118"/>
      <c r="H28" s="118"/>
      <c r="I28" s="118"/>
      <c r="J28" s="118"/>
      <c r="K28" s="118"/>
    </row>
    <row r="29" spans="1:11" ht="12" x14ac:dyDescent="0.2">
      <c r="A29" s="43" t="s">
        <v>172</v>
      </c>
      <c r="B29" s="44">
        <v>511</v>
      </c>
      <c r="C29" s="270"/>
      <c r="D29" s="270"/>
      <c r="E29" s="270"/>
      <c r="F29" s="270"/>
      <c r="G29" s="270"/>
      <c r="H29" s="270"/>
      <c r="I29" s="118"/>
      <c r="J29" s="282"/>
      <c r="K29" s="282"/>
    </row>
    <row r="30" spans="1:11" ht="13.9" customHeight="1" thickBot="1" x14ac:dyDescent="0.25">
      <c r="A30" s="260" t="s">
        <v>116</v>
      </c>
      <c r="B30" s="169"/>
      <c r="C30" s="116">
        <f t="shared" ref="C30:H30" si="2">SUM(C27:C29)</f>
        <v>0</v>
      </c>
      <c r="D30" s="116">
        <f t="shared" si="2"/>
        <v>0</v>
      </c>
      <c r="E30" s="116">
        <f t="shared" si="2"/>
        <v>0</v>
      </c>
      <c r="F30" s="116">
        <f t="shared" si="2"/>
        <v>0</v>
      </c>
      <c r="G30" s="116">
        <f t="shared" si="2"/>
        <v>0</v>
      </c>
      <c r="H30" s="116">
        <f t="shared" si="2"/>
        <v>0</v>
      </c>
      <c r="I30" s="283">
        <f>I27</f>
        <v>0</v>
      </c>
      <c r="J30" s="116">
        <f>SUM(J27:J29)</f>
        <v>0</v>
      </c>
      <c r="K30" s="116">
        <f>SUM(K27:K29)</f>
        <v>0</v>
      </c>
    </row>
    <row r="31" spans="1:11" ht="12.75" thickTop="1" x14ac:dyDescent="0.2">
      <c r="A31" s="167" t="s">
        <v>16</v>
      </c>
      <c r="B31" s="168">
        <v>714</v>
      </c>
      <c r="C31" s="121"/>
      <c r="D31" s="121"/>
      <c r="E31" s="121"/>
      <c r="F31" s="121"/>
      <c r="G31" s="121"/>
      <c r="H31" s="121"/>
      <c r="I31" s="121"/>
      <c r="J31" s="121"/>
      <c r="K31" s="121"/>
    </row>
    <row r="32" spans="1:11" ht="12" x14ac:dyDescent="0.2">
      <c r="A32" s="46" t="s">
        <v>17</v>
      </c>
      <c r="B32" s="47">
        <v>730</v>
      </c>
      <c r="C32" s="119">
        <v>2353436</v>
      </c>
      <c r="D32" s="119">
        <v>68749</v>
      </c>
      <c r="E32" s="119">
        <v>179030</v>
      </c>
      <c r="F32" s="119">
        <v>170656</v>
      </c>
      <c r="G32" s="119">
        <v>282620</v>
      </c>
      <c r="H32" s="119">
        <v>706000</v>
      </c>
      <c r="I32" s="119">
        <v>379394</v>
      </c>
      <c r="J32" s="119">
        <v>248384</v>
      </c>
      <c r="K32" s="119">
        <v>386199</v>
      </c>
    </row>
    <row r="33" spans="1:11" ht="12" x14ac:dyDescent="0.2">
      <c r="A33" s="46" t="s">
        <v>18</v>
      </c>
      <c r="B33" s="269"/>
      <c r="C33" s="117"/>
      <c r="D33" s="118"/>
      <c r="E33" s="118"/>
      <c r="F33" s="118"/>
      <c r="G33" s="118"/>
      <c r="H33" s="118"/>
      <c r="I33" s="118"/>
      <c r="J33" s="118"/>
      <c r="K33" s="118"/>
    </row>
    <row r="34" spans="1:11" ht="12.75" thickBot="1" x14ac:dyDescent="0.25">
      <c r="A34" s="170" t="s">
        <v>117</v>
      </c>
      <c r="B34" s="169"/>
      <c r="C34" s="116">
        <f>SUM(C30:C32)</f>
        <v>2353436</v>
      </c>
      <c r="D34" s="116">
        <f t="shared" ref="D34:K34" si="3">SUM(D30:D32)</f>
        <v>68749</v>
      </c>
      <c r="E34" s="116">
        <f t="shared" si="3"/>
        <v>179030</v>
      </c>
      <c r="F34" s="116">
        <f t="shared" si="3"/>
        <v>170656</v>
      </c>
      <c r="G34" s="116">
        <f t="shared" si="3"/>
        <v>282620</v>
      </c>
      <c r="H34" s="116">
        <f t="shared" si="3"/>
        <v>706000</v>
      </c>
      <c r="I34" s="116">
        <f t="shared" si="3"/>
        <v>379394</v>
      </c>
      <c r="J34" s="116">
        <f t="shared" si="3"/>
        <v>248384</v>
      </c>
      <c r="K34" s="116">
        <f t="shared" si="3"/>
        <v>386199</v>
      </c>
    </row>
    <row r="35" spans="1:11" ht="13.9" customHeight="1" thickTop="1" x14ac:dyDescent="0.2">
      <c r="A35" s="49"/>
    </row>
  </sheetData>
  <sheetProtection algorithmName="SHA-512" hashValue="wPNtKjaUyjSv/18hpusKx89gza6jFgQtNFk29ZBdvCzTMbplLx+L8f4Z0Aw1X83mLlbTvWlhN5r0q/uO1Muu6A==" saltValue="7Eemi7Lgf05Uol5Z59zx1g=="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1"/>
  <sheetViews>
    <sheetView showGridLines="0" workbookViewId="0">
      <pane ySplit="3" topLeftCell="A4" activePane="bottomLeft" state="frozenSplit"/>
      <selection sqref="A1:B1"/>
      <selection pane="bottomLeft" activeCell="C29" sqref="C29"/>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84" t="s">
        <v>165</v>
      </c>
      <c r="B1" s="384"/>
      <c r="C1" s="384"/>
      <c r="D1" s="384"/>
      <c r="E1" s="384"/>
      <c r="F1" s="384"/>
      <c r="G1" s="384"/>
      <c r="H1" s="384"/>
      <c r="I1" s="384"/>
      <c r="J1" s="384"/>
      <c r="K1" s="384"/>
    </row>
    <row r="2" spans="1:11" ht="12" x14ac:dyDescent="0.2">
      <c r="A2" s="406" t="s">
        <v>198</v>
      </c>
      <c r="B2" s="406"/>
      <c r="C2" s="406"/>
      <c r="D2" s="406"/>
      <c r="E2" s="406"/>
      <c r="F2" s="406"/>
      <c r="G2" s="406"/>
      <c r="H2" s="406"/>
      <c r="I2" s="406"/>
      <c r="J2" s="406"/>
      <c r="K2" s="406"/>
    </row>
    <row r="3" spans="1:11" ht="12" x14ac:dyDescent="0.2">
      <c r="A3" s="274"/>
      <c r="B3" s="274"/>
      <c r="C3" s="274"/>
      <c r="D3" s="274"/>
      <c r="E3" s="274"/>
      <c r="F3" s="274"/>
      <c r="G3" s="274"/>
      <c r="H3" s="274"/>
      <c r="I3" s="274"/>
      <c r="J3" s="274"/>
      <c r="K3" s="274"/>
    </row>
    <row r="4" spans="1:11" s="72" customFormat="1" ht="12.2" customHeight="1" x14ac:dyDescent="0.2">
      <c r="A4" s="28"/>
      <c r="B4" s="29"/>
      <c r="C4" s="264" t="s">
        <v>28</v>
      </c>
      <c r="D4" s="264" t="s">
        <v>29</v>
      </c>
      <c r="E4" s="264" t="s">
        <v>30</v>
      </c>
      <c r="F4" s="264" t="s">
        <v>31</v>
      </c>
      <c r="G4" s="264" t="s">
        <v>32</v>
      </c>
      <c r="H4" s="264" t="s">
        <v>33</v>
      </c>
      <c r="I4" s="264" t="s">
        <v>34</v>
      </c>
      <c r="J4" s="264" t="s">
        <v>35</v>
      </c>
      <c r="K4" s="264" t="s">
        <v>36</v>
      </c>
    </row>
    <row r="5" spans="1:11" ht="33.75" x14ac:dyDescent="0.2">
      <c r="A5" s="268" t="s">
        <v>1</v>
      </c>
      <c r="B5" s="265" t="s">
        <v>152</v>
      </c>
      <c r="C5" s="266" t="s">
        <v>8</v>
      </c>
      <c r="D5" s="267" t="s">
        <v>48</v>
      </c>
      <c r="E5" s="266" t="s">
        <v>135</v>
      </c>
      <c r="F5" s="266" t="s">
        <v>9</v>
      </c>
      <c r="G5" s="267" t="s">
        <v>38</v>
      </c>
      <c r="H5" s="267" t="s">
        <v>136</v>
      </c>
      <c r="I5" s="266" t="s">
        <v>39</v>
      </c>
      <c r="J5" s="266" t="s">
        <v>137</v>
      </c>
      <c r="K5" s="267" t="s">
        <v>40</v>
      </c>
    </row>
    <row r="6" spans="1:11" ht="13.5" customHeight="1" x14ac:dyDescent="0.2">
      <c r="A6" s="198" t="s">
        <v>11</v>
      </c>
      <c r="B6" s="199"/>
      <c r="C6" s="112"/>
      <c r="D6" s="112"/>
      <c r="E6" s="112"/>
      <c r="F6" s="112"/>
      <c r="G6" s="112"/>
      <c r="H6" s="112"/>
      <c r="I6" s="112"/>
      <c r="J6" s="112"/>
      <c r="K6" s="112"/>
    </row>
    <row r="7" spans="1:11" ht="13.9" customHeight="1" x14ac:dyDescent="0.2">
      <c r="A7" s="202" t="s">
        <v>19</v>
      </c>
      <c r="B7" s="203">
        <v>1000</v>
      </c>
      <c r="C7" s="122">
        <v>3353766</v>
      </c>
      <c r="D7" s="122">
        <v>704033</v>
      </c>
      <c r="E7" s="122">
        <v>1045948</v>
      </c>
      <c r="F7" s="122">
        <v>290284</v>
      </c>
      <c r="G7" s="122">
        <v>633066</v>
      </c>
      <c r="H7" s="122">
        <v>1093493</v>
      </c>
      <c r="I7" s="122">
        <v>70283</v>
      </c>
      <c r="J7" s="122">
        <v>544072</v>
      </c>
      <c r="K7" s="122">
        <v>73602</v>
      </c>
    </row>
    <row r="8" spans="1:11" ht="22.5" x14ac:dyDescent="0.2">
      <c r="A8" s="204" t="s">
        <v>166</v>
      </c>
      <c r="B8" s="203">
        <v>2000</v>
      </c>
      <c r="C8" s="122"/>
      <c r="D8" s="122"/>
      <c r="E8" s="123"/>
      <c r="F8" s="122"/>
      <c r="G8" s="122"/>
      <c r="H8" s="123"/>
      <c r="I8" s="123"/>
      <c r="J8" s="123"/>
      <c r="K8" s="123"/>
    </row>
    <row r="9" spans="1:11" ht="13.9" customHeight="1" x14ac:dyDescent="0.2">
      <c r="A9" s="204" t="s">
        <v>20</v>
      </c>
      <c r="B9" s="203">
        <v>3000</v>
      </c>
      <c r="C9" s="122">
        <v>10798524</v>
      </c>
      <c r="D9" s="122">
        <v>181545</v>
      </c>
      <c r="E9" s="122">
        <v>100000</v>
      </c>
      <c r="F9" s="122">
        <v>816688</v>
      </c>
      <c r="G9" s="122"/>
      <c r="H9" s="122">
        <v>480000</v>
      </c>
      <c r="I9" s="122"/>
      <c r="J9" s="122">
        <v>59097</v>
      </c>
      <c r="K9" s="122">
        <v>100000</v>
      </c>
    </row>
    <row r="10" spans="1:11" ht="13.9" customHeight="1" x14ac:dyDescent="0.2">
      <c r="A10" s="205" t="s">
        <v>21</v>
      </c>
      <c r="B10" s="203">
        <v>4000</v>
      </c>
      <c r="C10" s="122">
        <v>2153680</v>
      </c>
      <c r="D10" s="122"/>
      <c r="E10" s="124"/>
      <c r="F10" s="122"/>
      <c r="G10" s="122"/>
      <c r="H10" s="122"/>
      <c r="I10" s="124"/>
      <c r="J10" s="124"/>
      <c r="K10" s="122"/>
    </row>
    <row r="11" spans="1:11" ht="13.9" customHeight="1" thickBot="1" x14ac:dyDescent="0.25">
      <c r="A11" s="257" t="s">
        <v>118</v>
      </c>
      <c r="B11" s="173"/>
      <c r="C11" s="125">
        <f>SUM(C7:C10)</f>
        <v>16305970</v>
      </c>
      <c r="D11" s="125">
        <f>SUM(D7:D10)</f>
        <v>885578</v>
      </c>
      <c r="E11" s="125">
        <f>SUM(E7:E10)</f>
        <v>1145948</v>
      </c>
      <c r="F11" s="125">
        <f>SUM(F7:F10)</f>
        <v>1106972</v>
      </c>
      <c r="G11" s="125">
        <f>G7+G8+G9+G10</f>
        <v>633066</v>
      </c>
      <c r="H11" s="125">
        <f>SUM(H7:H10)</f>
        <v>1573493</v>
      </c>
      <c r="I11" s="125">
        <f>SUM(I7:I10)</f>
        <v>70283</v>
      </c>
      <c r="J11" s="125">
        <f>SUM(J7:J10)</f>
        <v>603169</v>
      </c>
      <c r="K11" s="125">
        <f>SUM(K7:K10)</f>
        <v>173602</v>
      </c>
    </row>
    <row r="12" spans="1:11" ht="13.5" thickTop="1" thickBot="1" x14ac:dyDescent="0.25">
      <c r="A12" s="171" t="s">
        <v>174</v>
      </c>
      <c r="B12" s="271">
        <v>3998</v>
      </c>
      <c r="C12" s="126">
        <v>711936</v>
      </c>
      <c r="D12" s="126"/>
      <c r="E12" s="126"/>
      <c r="F12" s="126"/>
      <c r="G12" s="126"/>
      <c r="H12" s="126"/>
      <c r="I12" s="127"/>
      <c r="J12" s="126"/>
      <c r="K12" s="126"/>
    </row>
    <row r="13" spans="1:11" ht="13.9" customHeight="1" thickTop="1" thickBot="1" x14ac:dyDescent="0.25">
      <c r="A13" s="256" t="s">
        <v>119</v>
      </c>
      <c r="B13" s="174"/>
      <c r="C13" s="128">
        <f t="shared" ref="C13:K13" si="0">C11+C12</f>
        <v>17017906</v>
      </c>
      <c r="D13" s="128">
        <f t="shared" si="0"/>
        <v>885578</v>
      </c>
      <c r="E13" s="128">
        <f t="shared" si="0"/>
        <v>1145948</v>
      </c>
      <c r="F13" s="128">
        <f t="shared" si="0"/>
        <v>1106972</v>
      </c>
      <c r="G13" s="128">
        <f t="shared" si="0"/>
        <v>633066</v>
      </c>
      <c r="H13" s="128">
        <f t="shared" si="0"/>
        <v>1573493</v>
      </c>
      <c r="I13" s="128">
        <f t="shared" si="0"/>
        <v>70283</v>
      </c>
      <c r="J13" s="128">
        <f t="shared" si="0"/>
        <v>603169</v>
      </c>
      <c r="K13" s="128">
        <f t="shared" si="0"/>
        <v>173602</v>
      </c>
    </row>
    <row r="14" spans="1:11" ht="13.5" customHeight="1" thickTop="1" x14ac:dyDescent="0.2">
      <c r="A14" s="200" t="s">
        <v>10</v>
      </c>
      <c r="B14" s="201"/>
      <c r="C14" s="129"/>
      <c r="D14" s="127"/>
      <c r="E14" s="127"/>
      <c r="F14" s="127"/>
      <c r="G14" s="129"/>
      <c r="H14" s="127"/>
      <c r="I14" s="127"/>
      <c r="J14" s="127"/>
      <c r="K14" s="127"/>
    </row>
    <row r="15" spans="1:11" ht="13.9" customHeight="1" x14ac:dyDescent="0.2">
      <c r="A15" s="206" t="s">
        <v>22</v>
      </c>
      <c r="B15" s="207">
        <v>1000</v>
      </c>
      <c r="C15" s="122">
        <v>11197550</v>
      </c>
      <c r="D15" s="127"/>
      <c r="E15" s="127"/>
      <c r="F15" s="127"/>
      <c r="G15" s="122">
        <v>296790</v>
      </c>
      <c r="H15" s="127"/>
      <c r="I15" s="127"/>
      <c r="J15" s="127"/>
      <c r="K15" s="127"/>
    </row>
    <row r="16" spans="1:11" ht="13.9" customHeight="1" x14ac:dyDescent="0.2">
      <c r="A16" s="202" t="s">
        <v>23</v>
      </c>
      <c r="B16" s="208">
        <v>2000</v>
      </c>
      <c r="C16" s="122">
        <v>4535935</v>
      </c>
      <c r="D16" s="122">
        <v>840638</v>
      </c>
      <c r="E16" s="127"/>
      <c r="F16" s="122">
        <v>1068416</v>
      </c>
      <c r="G16" s="122">
        <v>306582</v>
      </c>
      <c r="H16" s="122">
        <v>2975011</v>
      </c>
      <c r="I16" s="127"/>
      <c r="J16" s="124">
        <v>401336</v>
      </c>
      <c r="K16" s="122">
        <v>960356</v>
      </c>
    </row>
    <row r="17" spans="1:11" ht="13.9" customHeight="1" x14ac:dyDescent="0.2">
      <c r="A17" s="204" t="s">
        <v>24</v>
      </c>
      <c r="B17" s="208">
        <v>3000</v>
      </c>
      <c r="C17" s="122">
        <v>63415</v>
      </c>
      <c r="D17" s="122"/>
      <c r="E17" s="127"/>
      <c r="F17" s="122"/>
      <c r="G17" s="122">
        <v>2513</v>
      </c>
      <c r="H17" s="123"/>
      <c r="I17" s="127"/>
      <c r="J17" s="127"/>
      <c r="K17" s="127"/>
    </row>
    <row r="18" spans="1:11" ht="13.9" customHeight="1" x14ac:dyDescent="0.2">
      <c r="A18" s="205" t="s">
        <v>153</v>
      </c>
      <c r="B18" s="209">
        <v>4000</v>
      </c>
      <c r="C18" s="122">
        <v>757299</v>
      </c>
      <c r="D18" s="122"/>
      <c r="E18" s="122"/>
      <c r="F18" s="122"/>
      <c r="G18" s="122"/>
      <c r="H18" s="122"/>
      <c r="I18" s="127"/>
      <c r="J18" s="367"/>
      <c r="K18" s="122"/>
    </row>
    <row r="19" spans="1:11" ht="13.9" customHeight="1" x14ac:dyDescent="0.2">
      <c r="A19" s="205" t="s">
        <v>25</v>
      </c>
      <c r="B19" s="208">
        <v>5000</v>
      </c>
      <c r="C19" s="122">
        <v>0</v>
      </c>
      <c r="D19" s="122"/>
      <c r="E19" s="122">
        <v>1076052</v>
      </c>
      <c r="F19" s="122"/>
      <c r="G19" s="122"/>
      <c r="H19" s="123"/>
      <c r="I19" s="127"/>
      <c r="J19" s="122"/>
      <c r="K19" s="122"/>
    </row>
    <row r="20" spans="1:11" ht="13.9" customHeight="1" thickBot="1" x14ac:dyDescent="0.25">
      <c r="A20" s="257" t="s">
        <v>120</v>
      </c>
      <c r="B20" s="178"/>
      <c r="C20" s="125">
        <f t="shared" ref="C20:H20" si="1">SUM(C15:C19)</f>
        <v>16554199</v>
      </c>
      <c r="D20" s="125">
        <f t="shared" si="1"/>
        <v>840638</v>
      </c>
      <c r="E20" s="125">
        <f t="shared" si="1"/>
        <v>1076052</v>
      </c>
      <c r="F20" s="125">
        <f t="shared" si="1"/>
        <v>1068416</v>
      </c>
      <c r="G20" s="125">
        <f t="shared" si="1"/>
        <v>605885</v>
      </c>
      <c r="H20" s="125">
        <f t="shared" si="1"/>
        <v>2975011</v>
      </c>
      <c r="I20" s="127"/>
      <c r="J20" s="125">
        <f>SUM(J15:J19)</f>
        <v>401336</v>
      </c>
      <c r="K20" s="125">
        <f>SUM(K15:K19)</f>
        <v>960356</v>
      </c>
    </row>
    <row r="21" spans="1:11" ht="13.5" thickTop="1" thickBot="1" x14ac:dyDescent="0.25">
      <c r="A21" s="175" t="s">
        <v>175</v>
      </c>
      <c r="B21" s="271">
        <v>4180</v>
      </c>
      <c r="C21" s="128">
        <f t="shared" ref="C21:H21" si="2">C12</f>
        <v>711936</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x14ac:dyDescent="0.25">
      <c r="A22" s="257" t="s">
        <v>121</v>
      </c>
      <c r="B22" s="179"/>
      <c r="C22" s="128">
        <f t="shared" ref="C22:H22" si="3">C20+C21</f>
        <v>17266135</v>
      </c>
      <c r="D22" s="128">
        <f t="shared" si="3"/>
        <v>840638</v>
      </c>
      <c r="E22" s="128">
        <f t="shared" si="3"/>
        <v>1076052</v>
      </c>
      <c r="F22" s="128">
        <f t="shared" si="3"/>
        <v>1068416</v>
      </c>
      <c r="G22" s="128">
        <f t="shared" si="3"/>
        <v>605885</v>
      </c>
      <c r="H22" s="128">
        <f t="shared" si="3"/>
        <v>2975011</v>
      </c>
      <c r="I22" s="131"/>
      <c r="J22" s="128">
        <f>J20+J21</f>
        <v>401336</v>
      </c>
      <c r="K22" s="128">
        <f>K20+K21</f>
        <v>960356</v>
      </c>
    </row>
    <row r="23" spans="1:11" ht="23.25" thickTop="1" x14ac:dyDescent="0.2">
      <c r="A23" s="176" t="s">
        <v>75</v>
      </c>
      <c r="B23" s="172"/>
      <c r="C23" s="132">
        <f t="shared" ref="C23:H23" si="4">C11-C20</f>
        <v>-248229</v>
      </c>
      <c r="D23" s="132">
        <f t="shared" si="4"/>
        <v>44940</v>
      </c>
      <c r="E23" s="132">
        <f t="shared" si="4"/>
        <v>69896</v>
      </c>
      <c r="F23" s="132">
        <f t="shared" si="4"/>
        <v>38556</v>
      </c>
      <c r="G23" s="132">
        <f t="shared" si="4"/>
        <v>27181</v>
      </c>
      <c r="H23" s="132">
        <f t="shared" si="4"/>
        <v>-1401518</v>
      </c>
      <c r="I23" s="132">
        <f>I11</f>
        <v>70283</v>
      </c>
      <c r="J23" s="132">
        <f>J11-J20</f>
        <v>201833</v>
      </c>
      <c r="K23" s="132">
        <f>K11-K20</f>
        <v>-786754</v>
      </c>
    </row>
    <row r="24" spans="1:11" ht="12.75" thickBot="1" x14ac:dyDescent="0.25">
      <c r="A24" s="210" t="s">
        <v>154</v>
      </c>
      <c r="B24" s="211">
        <v>7000</v>
      </c>
      <c r="C24" s="133">
        <v>70000</v>
      </c>
      <c r="D24" s="133"/>
      <c r="E24" s="133">
        <v>30731</v>
      </c>
      <c r="F24" s="133"/>
      <c r="G24" s="133"/>
      <c r="H24" s="133"/>
      <c r="I24" s="133"/>
      <c r="J24" s="133"/>
      <c r="K24" s="133"/>
    </row>
    <row r="25" spans="1:11" ht="13.9" customHeight="1" thickTop="1" thickBot="1" x14ac:dyDescent="0.25">
      <c r="A25" s="212" t="s">
        <v>155</v>
      </c>
      <c r="B25" s="213">
        <v>8000</v>
      </c>
      <c r="C25" s="134">
        <v>30731</v>
      </c>
      <c r="D25" s="134"/>
      <c r="E25" s="134"/>
      <c r="F25" s="134"/>
      <c r="G25" s="135"/>
      <c r="H25" s="134"/>
      <c r="I25" s="135"/>
      <c r="J25" s="134">
        <v>70000</v>
      </c>
      <c r="K25" s="134"/>
    </row>
    <row r="26" spans="1:11" ht="15.75" thickTop="1" thickBot="1" x14ac:dyDescent="0.25">
      <c r="A26" s="272" t="s">
        <v>156</v>
      </c>
      <c r="B26" s="180"/>
      <c r="C26" s="136">
        <f t="shared" ref="C26:K26" si="5">C24-C25</f>
        <v>39269</v>
      </c>
      <c r="D26" s="136">
        <f t="shared" si="5"/>
        <v>0</v>
      </c>
      <c r="E26" s="136">
        <f t="shared" si="5"/>
        <v>30731</v>
      </c>
      <c r="F26" s="136">
        <f t="shared" si="5"/>
        <v>0</v>
      </c>
      <c r="G26" s="136">
        <f t="shared" si="5"/>
        <v>0</v>
      </c>
      <c r="H26" s="136">
        <f t="shared" si="5"/>
        <v>0</v>
      </c>
      <c r="I26" s="136">
        <f t="shared" si="5"/>
        <v>0</v>
      </c>
      <c r="J26" s="136">
        <f t="shared" si="5"/>
        <v>-70000</v>
      </c>
      <c r="K26" s="136">
        <f t="shared" si="5"/>
        <v>0</v>
      </c>
    </row>
    <row r="27" spans="1:11" ht="37.5" customHeight="1" thickTop="1" thickBot="1" x14ac:dyDescent="0.25">
      <c r="A27" s="407" t="s">
        <v>157</v>
      </c>
      <c r="B27" s="408"/>
      <c r="C27" s="190">
        <f t="shared" ref="C27:K27" si="6">C23+C26</f>
        <v>-208960</v>
      </c>
      <c r="D27" s="190">
        <f t="shared" si="6"/>
        <v>44940</v>
      </c>
      <c r="E27" s="190">
        <f t="shared" si="6"/>
        <v>100627</v>
      </c>
      <c r="F27" s="190">
        <f t="shared" si="6"/>
        <v>38556</v>
      </c>
      <c r="G27" s="190">
        <f t="shared" si="6"/>
        <v>27181</v>
      </c>
      <c r="H27" s="190">
        <f t="shared" si="6"/>
        <v>-1401518</v>
      </c>
      <c r="I27" s="190">
        <f t="shared" si="6"/>
        <v>70283</v>
      </c>
      <c r="J27" s="190">
        <f t="shared" si="6"/>
        <v>131833</v>
      </c>
      <c r="K27" s="190">
        <f t="shared" si="6"/>
        <v>-786754</v>
      </c>
    </row>
    <row r="28" spans="1:11" ht="12.75" thickTop="1" x14ac:dyDescent="0.2">
      <c r="A28" s="281" t="s">
        <v>199</v>
      </c>
      <c r="B28" s="177"/>
      <c r="C28" s="126">
        <v>2562396</v>
      </c>
      <c r="D28" s="126">
        <v>23809</v>
      </c>
      <c r="E28" s="126">
        <v>78403</v>
      </c>
      <c r="F28" s="126">
        <v>132100</v>
      </c>
      <c r="G28" s="126">
        <v>255439</v>
      </c>
      <c r="H28" s="126">
        <v>2107518</v>
      </c>
      <c r="I28" s="126">
        <v>309111</v>
      </c>
      <c r="J28" s="126">
        <v>116551</v>
      </c>
      <c r="K28" s="126">
        <v>1172953</v>
      </c>
    </row>
    <row r="29" spans="1:11" ht="22.5" x14ac:dyDescent="0.2">
      <c r="A29" s="273" t="s">
        <v>47</v>
      </c>
      <c r="B29" s="48"/>
      <c r="C29" s="122"/>
      <c r="D29" s="122"/>
      <c r="E29" s="122"/>
      <c r="F29" s="122"/>
      <c r="G29" s="122"/>
      <c r="H29" s="122"/>
      <c r="I29" s="122"/>
      <c r="J29" s="122"/>
      <c r="K29" s="122"/>
    </row>
    <row r="30" spans="1:11" ht="13.9" customHeight="1" thickBot="1" x14ac:dyDescent="0.25">
      <c r="A30" s="181" t="s">
        <v>200</v>
      </c>
      <c r="B30" s="182"/>
      <c r="C30" s="137">
        <f t="shared" ref="C30:K30" si="7">SUM(C27:C29)</f>
        <v>2353436</v>
      </c>
      <c r="D30" s="137">
        <f t="shared" si="7"/>
        <v>68749</v>
      </c>
      <c r="E30" s="137">
        <f t="shared" si="7"/>
        <v>179030</v>
      </c>
      <c r="F30" s="137">
        <f t="shared" si="7"/>
        <v>170656</v>
      </c>
      <c r="G30" s="137">
        <f t="shared" si="7"/>
        <v>282620</v>
      </c>
      <c r="H30" s="137">
        <f t="shared" si="7"/>
        <v>706000</v>
      </c>
      <c r="I30" s="137">
        <f t="shared" si="7"/>
        <v>379394</v>
      </c>
      <c r="J30" s="137">
        <f t="shared" si="7"/>
        <v>248384</v>
      </c>
      <c r="K30" s="137">
        <f t="shared" si="7"/>
        <v>386199</v>
      </c>
    </row>
    <row r="31" spans="1:11" ht="13.9" customHeight="1" thickTop="1" x14ac:dyDescent="0.2">
      <c r="A31" s="49"/>
    </row>
  </sheetData>
  <sheetProtection algorithmName="SHA-512" hashValue="BH9DWSJVoXk0RATdIK7lFoJXBLZKALJADq8mrl9fxTHQyKju3CozcGhrcyOYBL51wLm7WAdol51LjJXODk9nmw==" saltValue="VOWY/GLyvAYqkiVy7xQdd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workbookViewId="0">
      <selection activeCell="K33" sqref="K33"/>
    </sheetView>
  </sheetViews>
  <sheetFormatPr defaultRowHeight="12.75" x14ac:dyDescent="0.2"/>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x14ac:dyDescent="0.2">
      <c r="A1" s="406" t="s">
        <v>192</v>
      </c>
      <c r="B1" s="409"/>
      <c r="C1" s="410"/>
      <c r="D1" s="410"/>
      <c r="E1" s="410"/>
      <c r="F1" s="410"/>
      <c r="G1" s="410"/>
      <c r="H1" s="410"/>
      <c r="I1" s="410"/>
      <c r="J1" s="410"/>
      <c r="K1" s="410"/>
      <c r="L1" s="411"/>
      <c r="M1" s="411"/>
    </row>
    <row r="2" spans="1:13" s="93" customFormat="1" ht="24" customHeight="1" x14ac:dyDescent="0.2">
      <c r="A2" s="150"/>
    </row>
    <row r="3" spans="1:13" s="276" customFormat="1" x14ac:dyDescent="0.2">
      <c r="B3" s="235" t="s">
        <v>109</v>
      </c>
    </row>
    <row r="4" spans="1:13" ht="9.75" customHeight="1" x14ac:dyDescent="0.2"/>
    <row r="5" spans="1:13" ht="23.1" customHeight="1" x14ac:dyDescent="0.2">
      <c r="B5" s="417" t="s">
        <v>191</v>
      </c>
      <c r="C5" s="421"/>
      <c r="D5" s="421"/>
      <c r="E5" s="421"/>
      <c r="F5" s="421"/>
      <c r="G5" s="421"/>
      <c r="H5" s="421"/>
      <c r="I5" s="421"/>
      <c r="J5" s="421"/>
      <c r="K5" s="421"/>
      <c r="L5" s="421"/>
    </row>
    <row r="6" spans="1:13" ht="17.100000000000001" customHeight="1" x14ac:dyDescent="0.2">
      <c r="B6" s="415" t="str">
        <f>'ASA1'!C9</f>
        <v>HARRISBURG COMMUNITY UNIT SCHOOL</v>
      </c>
      <c r="C6" s="415"/>
      <c r="D6" s="95"/>
      <c r="E6" s="420" t="s">
        <v>206</v>
      </c>
      <c r="F6" s="420"/>
      <c r="G6" s="420"/>
      <c r="H6" s="96"/>
      <c r="I6" s="154" t="s">
        <v>210</v>
      </c>
      <c r="J6" s="96"/>
      <c r="K6" s="416" t="s">
        <v>211</v>
      </c>
      <c r="L6" s="416"/>
    </row>
    <row r="7" spans="1:13" ht="17.100000000000001" customHeight="1" x14ac:dyDescent="0.2">
      <c r="B7" s="97" t="s">
        <v>79</v>
      </c>
      <c r="C7" s="95"/>
      <c r="D7" s="95"/>
      <c r="E7" s="418" t="s">
        <v>80</v>
      </c>
      <c r="F7" s="419"/>
      <c r="G7" s="419"/>
      <c r="H7" s="95"/>
      <c r="I7" s="98" t="s">
        <v>81</v>
      </c>
      <c r="J7" s="95"/>
      <c r="K7" s="418" t="s">
        <v>82</v>
      </c>
      <c r="L7" s="419"/>
    </row>
    <row r="8" spans="1:13" x14ac:dyDescent="0.2">
      <c r="B8" s="417" t="s">
        <v>193</v>
      </c>
      <c r="C8" s="417"/>
      <c r="D8" s="417"/>
      <c r="E8" s="417"/>
      <c r="F8" s="417"/>
      <c r="G8" s="417"/>
      <c r="H8" s="417"/>
      <c r="I8" s="417"/>
      <c r="J8" s="417"/>
      <c r="K8" s="417"/>
      <c r="L8" s="417"/>
    </row>
    <row r="9" spans="1:13" ht="6" customHeight="1" x14ac:dyDescent="0.2">
      <c r="B9" s="99"/>
      <c r="C9" s="99"/>
    </row>
    <row r="10" spans="1:13" s="18" customFormat="1" ht="11.25" x14ac:dyDescent="0.2">
      <c r="B10" s="100" t="s">
        <v>88</v>
      </c>
      <c r="C10" s="101"/>
    </row>
    <row r="11" spans="1:13" ht="6" customHeight="1" x14ac:dyDescent="0.2">
      <c r="B11" s="102"/>
      <c r="C11" s="102"/>
    </row>
    <row r="12" spans="1:13" x14ac:dyDescent="0.2">
      <c r="B12" s="298" t="s">
        <v>194</v>
      </c>
      <c r="C12" s="102"/>
    </row>
    <row r="13" spans="1:13" s="18" customFormat="1" ht="33.75" x14ac:dyDescent="0.2">
      <c r="B13" s="103"/>
      <c r="C13" s="104"/>
      <c r="D13" s="104"/>
      <c r="E13" s="105" t="s">
        <v>8</v>
      </c>
      <c r="F13" s="105" t="s">
        <v>48</v>
      </c>
      <c r="G13" s="105" t="s">
        <v>25</v>
      </c>
      <c r="H13" s="105" t="s">
        <v>9</v>
      </c>
      <c r="I13" s="105" t="s">
        <v>78</v>
      </c>
      <c r="J13" s="105" t="s">
        <v>136</v>
      </c>
      <c r="K13" s="105" t="s">
        <v>39</v>
      </c>
      <c r="L13" s="105" t="s">
        <v>137</v>
      </c>
      <c r="M13" s="105" t="s">
        <v>40</v>
      </c>
    </row>
    <row r="14" spans="1:13" s="18" customFormat="1" ht="12" x14ac:dyDescent="0.2">
      <c r="B14" s="214" t="s">
        <v>19</v>
      </c>
      <c r="C14" s="215"/>
      <c r="D14" s="216">
        <v>1000</v>
      </c>
      <c r="E14" s="145">
        <f>('ASA3'!C7)</f>
        <v>3353766</v>
      </c>
      <c r="F14" s="145">
        <f>('ASA3'!D7)</f>
        <v>704033</v>
      </c>
      <c r="G14" s="145">
        <f>('ASA3'!E7)</f>
        <v>1045948</v>
      </c>
      <c r="H14" s="145">
        <f>('ASA3'!F7)</f>
        <v>290284</v>
      </c>
      <c r="I14" s="145">
        <f>('ASA3'!G7)</f>
        <v>633066</v>
      </c>
      <c r="J14" s="145">
        <f>('ASA3'!H7)</f>
        <v>1093493</v>
      </c>
      <c r="K14" s="145">
        <f>('ASA3'!I7)</f>
        <v>70283</v>
      </c>
      <c r="L14" s="145">
        <f>('ASA3'!J7)</f>
        <v>544072</v>
      </c>
      <c r="M14" s="145">
        <f>('ASA3'!K7)</f>
        <v>73602</v>
      </c>
    </row>
    <row r="15" spans="1:13" s="18" customFormat="1" ht="21.75" customHeight="1" x14ac:dyDescent="0.2">
      <c r="B15" s="422" t="s">
        <v>158</v>
      </c>
      <c r="C15" s="395"/>
      <c r="D15" s="216">
        <v>2000</v>
      </c>
      <c r="E15" s="145">
        <f>('ASA3'!C8)</f>
        <v>0</v>
      </c>
      <c r="F15" s="145">
        <f>('ASA3'!D8)</f>
        <v>0</v>
      </c>
      <c r="G15" s="288"/>
      <c r="H15" s="145">
        <f>('ASA3'!F8)</f>
        <v>0</v>
      </c>
      <c r="I15" s="145">
        <f>('ASA3'!G8)</f>
        <v>0</v>
      </c>
      <c r="J15" s="288"/>
      <c r="K15" s="288"/>
      <c r="L15" s="288"/>
      <c r="M15" s="288"/>
    </row>
    <row r="16" spans="1:13" s="18" customFormat="1" ht="12" x14ac:dyDescent="0.2">
      <c r="B16" s="214" t="s">
        <v>20</v>
      </c>
      <c r="C16" s="215"/>
      <c r="D16" s="216">
        <v>3000</v>
      </c>
      <c r="E16" s="145">
        <f>('ASA3'!C9)</f>
        <v>10798524</v>
      </c>
      <c r="F16" s="145">
        <f>('ASA3'!D9)</f>
        <v>181545</v>
      </c>
      <c r="G16" s="145">
        <f>('ASA3'!E9)</f>
        <v>100000</v>
      </c>
      <c r="H16" s="145">
        <f>('ASA3'!F9)</f>
        <v>816688</v>
      </c>
      <c r="I16" s="145">
        <f>('ASA3'!G9)</f>
        <v>0</v>
      </c>
      <c r="J16" s="145">
        <f>('ASA3'!H9)</f>
        <v>480000</v>
      </c>
      <c r="K16" s="145">
        <f>('ASA3'!I9)</f>
        <v>0</v>
      </c>
      <c r="L16" s="145">
        <f>('ASA3'!J9)</f>
        <v>59097</v>
      </c>
      <c r="M16" s="145">
        <f>('ASA3'!K9)</f>
        <v>100000</v>
      </c>
    </row>
    <row r="17" spans="2:13" s="18" customFormat="1" ht="12" x14ac:dyDescent="0.2">
      <c r="B17" s="214" t="s">
        <v>21</v>
      </c>
      <c r="C17" s="215"/>
      <c r="D17" s="216">
        <v>4000</v>
      </c>
      <c r="E17" s="145">
        <f>('ASA3'!C10)</f>
        <v>2153680</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118</v>
      </c>
      <c r="C18" s="186"/>
      <c r="D18" s="187"/>
      <c r="E18" s="145">
        <f>('ASA3'!C11)</f>
        <v>16305970</v>
      </c>
      <c r="F18" s="145">
        <f>('ASA3'!D11)</f>
        <v>885578</v>
      </c>
      <c r="G18" s="145">
        <f>('ASA3'!E11)</f>
        <v>1145948</v>
      </c>
      <c r="H18" s="145">
        <f>('ASA3'!F11)</f>
        <v>1106972</v>
      </c>
      <c r="I18" s="145">
        <f>('ASA3'!G11)</f>
        <v>633066</v>
      </c>
      <c r="J18" s="145">
        <f>('ASA3'!H11)</f>
        <v>1573493</v>
      </c>
      <c r="K18" s="145">
        <f>('ASA3'!I11)</f>
        <v>70283</v>
      </c>
      <c r="L18" s="145">
        <f>('ASA3'!J11)</f>
        <v>603169</v>
      </c>
      <c r="M18" s="145">
        <f>('ASA3'!K11)</f>
        <v>173602</v>
      </c>
    </row>
    <row r="19" spans="2:13" s="18" customFormat="1" ht="15" customHeight="1" thickTop="1" thickBot="1" x14ac:dyDescent="0.25">
      <c r="B19" s="412" t="s">
        <v>120</v>
      </c>
      <c r="C19" s="413"/>
      <c r="D19" s="414"/>
      <c r="E19" s="289">
        <f>'ASA3'!C20</f>
        <v>16554199</v>
      </c>
      <c r="F19" s="289">
        <f>'ASA3'!D20</f>
        <v>840638</v>
      </c>
      <c r="G19" s="289">
        <f>'ASA3'!E20</f>
        <v>1076052</v>
      </c>
      <c r="H19" s="289">
        <f>'ASA3'!F20</f>
        <v>1068416</v>
      </c>
      <c r="I19" s="289">
        <f>'ASA3'!G20</f>
        <v>605885</v>
      </c>
      <c r="J19" s="289">
        <f>'ASA3'!H20</f>
        <v>2975011</v>
      </c>
      <c r="K19" s="290"/>
      <c r="L19" s="289">
        <f>'ASA3'!J20</f>
        <v>401336</v>
      </c>
      <c r="M19" s="289">
        <f>'ASA3'!K20</f>
        <v>960356</v>
      </c>
    </row>
    <row r="20" spans="2:13" s="18" customFormat="1" thickTop="1" x14ac:dyDescent="0.2">
      <c r="B20" s="183" t="s">
        <v>159</v>
      </c>
      <c r="C20" s="184"/>
      <c r="D20" s="106"/>
      <c r="E20" s="146">
        <f>'ASA3'!C26</f>
        <v>39269</v>
      </c>
      <c r="F20" s="146">
        <f>'ASA3'!D26</f>
        <v>0</v>
      </c>
      <c r="G20" s="146">
        <f>'ASA3'!E26</f>
        <v>30731</v>
      </c>
      <c r="H20" s="146">
        <f>'ASA3'!F26</f>
        <v>0</v>
      </c>
      <c r="I20" s="146">
        <f>'ASA3'!G26</f>
        <v>0</v>
      </c>
      <c r="J20" s="146">
        <f>'ASA3'!H26</f>
        <v>0</v>
      </c>
      <c r="K20" s="146">
        <f>'ASA3'!I26</f>
        <v>0</v>
      </c>
      <c r="L20" s="146">
        <f>'ASA3'!J26</f>
        <v>-70000</v>
      </c>
      <c r="M20" s="146">
        <f>'ASA3'!K26</f>
        <v>0</v>
      </c>
    </row>
    <row r="21" spans="2:13" s="18" customFormat="1" ht="13.5" customHeight="1" thickBot="1" x14ac:dyDescent="0.25">
      <c r="B21" s="189" t="str">
        <f>'ASA3'!A28</f>
        <v>Beginning Fund Balances - July 1, 2018</v>
      </c>
      <c r="C21" s="186"/>
      <c r="D21" s="187"/>
      <c r="E21" s="147">
        <f>'ASA3'!C28</f>
        <v>2562396</v>
      </c>
      <c r="F21" s="147">
        <f>'ASA3'!D28</f>
        <v>23809</v>
      </c>
      <c r="G21" s="147">
        <f>'ASA3'!E28</f>
        <v>78403</v>
      </c>
      <c r="H21" s="147">
        <f>'ASA3'!F28</f>
        <v>132100</v>
      </c>
      <c r="I21" s="147">
        <f>'ASA3'!G28</f>
        <v>255439</v>
      </c>
      <c r="J21" s="147">
        <f>'ASA3'!H28</f>
        <v>2107518</v>
      </c>
      <c r="K21" s="147">
        <f>'ASA3'!I28</f>
        <v>309111</v>
      </c>
      <c r="L21" s="147">
        <f>'ASA3'!J28</f>
        <v>116551</v>
      </c>
      <c r="M21" s="147">
        <f>'ASA3'!K28</f>
        <v>1172953</v>
      </c>
    </row>
    <row r="22" spans="2:13" s="18" customFormat="1" thickTop="1" x14ac:dyDescent="0.2">
      <c r="B22" s="183" t="s">
        <v>96</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2019</v>
      </c>
      <c r="C23" s="186"/>
      <c r="D23" s="187"/>
      <c r="E23" s="148">
        <f>SUM(E18,E20,E21,E22)-E19</f>
        <v>2353436</v>
      </c>
      <c r="F23" s="148">
        <f>'ASA3'!D30</f>
        <v>68749</v>
      </c>
      <c r="G23" s="148">
        <f>'ASA3'!E30</f>
        <v>179030</v>
      </c>
      <c r="H23" s="148">
        <f>'ASA3'!F30</f>
        <v>170656</v>
      </c>
      <c r="I23" s="148">
        <f>'ASA3'!G30</f>
        <v>282620</v>
      </c>
      <c r="J23" s="148">
        <f>'ASA3'!H30</f>
        <v>706000</v>
      </c>
      <c r="K23" s="148">
        <f>'ASA3'!I30</f>
        <v>379394</v>
      </c>
      <c r="L23" s="148">
        <f>'ASA3'!J30</f>
        <v>248384</v>
      </c>
      <c r="M23" s="148">
        <f>'ASA3'!K30</f>
        <v>386199</v>
      </c>
    </row>
    <row r="24" spans="2:13" s="18" customFormat="1" ht="12" thickTop="1" x14ac:dyDescent="0.2">
      <c r="B24" s="8"/>
      <c r="C24" s="107"/>
      <c r="D24" s="108"/>
      <c r="E24" s="108"/>
      <c r="F24" s="108"/>
      <c r="G24" s="108"/>
      <c r="H24" s="108"/>
      <c r="I24" s="108"/>
      <c r="J24" s="108"/>
      <c r="K24" s="108"/>
      <c r="L24" s="108"/>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9"/>
    </row>
    <row r="44" spans="1:15" s="110" customFormat="1" x14ac:dyDescent="0.2">
      <c r="N44" s="94"/>
      <c r="O44" s="94"/>
    </row>
    <row r="45" spans="1:15" s="18" customFormat="1" x14ac:dyDescent="0.2">
      <c r="B45" s="191"/>
      <c r="N45" s="94"/>
      <c r="O45" s="94"/>
    </row>
    <row r="46" spans="1:15" s="18" customFormat="1" ht="12.2" customHeight="1" x14ac:dyDescent="0.2">
      <c r="N46" s="94"/>
      <c r="O46" s="94"/>
    </row>
    <row r="47" spans="1:15" s="18" customFormat="1" ht="12.2" customHeight="1" x14ac:dyDescent="0.2">
      <c r="N47" s="94"/>
      <c r="O47" s="94"/>
    </row>
    <row r="48" spans="1:15" s="18" customFormat="1" ht="12.2" customHeight="1" x14ac:dyDescent="0.2">
      <c r="N48" s="94"/>
      <c r="O48" s="94"/>
    </row>
    <row r="49" spans="1:15" s="18" customFormat="1" ht="12.2" customHeight="1" x14ac:dyDescent="0.2">
      <c r="N49" s="94"/>
      <c r="O49" s="94"/>
    </row>
    <row r="50" spans="1:15" s="18" customFormat="1" ht="12.2" customHeight="1" x14ac:dyDescent="0.2">
      <c r="N50" s="94"/>
      <c r="O50" s="94"/>
    </row>
    <row r="51" spans="1:15" s="18" customFormat="1" ht="12.2" customHeight="1" x14ac:dyDescent="0.2">
      <c r="N51" s="94"/>
      <c r="O51" s="94"/>
    </row>
    <row r="52" spans="1:15" s="18" customFormat="1" ht="12.2" customHeight="1" x14ac:dyDescent="0.2">
      <c r="N52" s="94"/>
      <c r="O52" s="94"/>
    </row>
    <row r="53" spans="1:15" s="18" customFormat="1" ht="12.2" customHeight="1" x14ac:dyDescent="0.2">
      <c r="N53" s="94"/>
      <c r="O53" s="94"/>
    </row>
    <row r="54" spans="1:15" s="18" customFormat="1" ht="12.2" customHeight="1" x14ac:dyDescent="0.2">
      <c r="N54" s="94"/>
      <c r="O54" s="94"/>
    </row>
    <row r="55" spans="1:15" s="18" customFormat="1" ht="12.2" customHeight="1" x14ac:dyDescent="0.2">
      <c r="N55" s="94"/>
      <c r="O55" s="94"/>
    </row>
    <row r="56" spans="1:15" s="18" customFormat="1" ht="12.2" customHeight="1" x14ac:dyDescent="0.2">
      <c r="N56" s="94"/>
      <c r="O56" s="94"/>
    </row>
    <row r="57" spans="1:15" s="18" customFormat="1" ht="12.2" customHeight="1" x14ac:dyDescent="0.2">
      <c r="A57" s="111"/>
      <c r="N57" s="94"/>
      <c r="O57" s="94"/>
    </row>
    <row r="58" spans="1:15" ht="3.75" customHeight="1" x14ac:dyDescent="0.2"/>
    <row r="60" spans="1:15" x14ac:dyDescent="0.2">
      <c r="N60" s="109"/>
    </row>
    <row r="61" spans="1:15" x14ac:dyDescent="0.2">
      <c r="N61" s="109"/>
    </row>
    <row r="62" spans="1:15" x14ac:dyDescent="0.2">
      <c r="N62" s="109"/>
    </row>
    <row r="63" spans="1:15" x14ac:dyDescent="0.2">
      <c r="N63" s="109"/>
    </row>
    <row r="64" spans="1:15" x14ac:dyDescent="0.2">
      <c r="N64" s="109"/>
    </row>
    <row r="65" spans="14:14" x14ac:dyDescent="0.2">
      <c r="N65" s="109"/>
    </row>
    <row r="66" spans="14:14" x14ac:dyDescent="0.2">
      <c r="N66" s="109"/>
    </row>
    <row r="67" spans="14:14" x14ac:dyDescent="0.2">
      <c r="N67" s="109"/>
    </row>
    <row r="68" spans="14:14" x14ac:dyDescent="0.2">
      <c r="N68" s="109"/>
    </row>
    <row r="69" spans="14:14" x14ac:dyDescent="0.2">
      <c r="N69" s="109"/>
    </row>
    <row r="70" spans="14:14" x14ac:dyDescent="0.2">
      <c r="N70" s="109"/>
    </row>
    <row r="71" spans="14:14" x14ac:dyDescent="0.2">
      <c r="N71" s="109"/>
    </row>
  </sheetData>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G196"/>
  <sheetViews>
    <sheetView showGridLines="0" zoomScaleNormal="100" workbookViewId="0">
      <selection activeCell="I33" sqref="I33"/>
    </sheetView>
  </sheetViews>
  <sheetFormatPr defaultRowHeight="12.75" x14ac:dyDescent="0.2"/>
  <cols>
    <col min="1" max="1" width="3.140625" customWidth="1"/>
    <col min="2" max="6" width="30.7109375" customWidth="1"/>
    <col min="7" max="7" width="6" customWidth="1"/>
  </cols>
  <sheetData>
    <row r="1" spans="1:7" x14ac:dyDescent="0.2">
      <c r="A1" s="427" t="s">
        <v>167</v>
      </c>
      <c r="B1" s="427"/>
      <c r="C1" s="427"/>
      <c r="D1" s="427"/>
      <c r="E1" s="427"/>
      <c r="F1" s="427"/>
      <c r="G1" s="427"/>
    </row>
    <row r="2" spans="1:7" x14ac:dyDescent="0.2">
      <c r="A2" s="307"/>
      <c r="B2" s="307"/>
      <c r="C2" s="307"/>
      <c r="D2" s="307"/>
      <c r="E2" s="307"/>
      <c r="F2" s="307"/>
      <c r="G2" s="307"/>
    </row>
    <row r="3" spans="1:7" x14ac:dyDescent="0.2">
      <c r="A3" s="300"/>
      <c r="B3" s="308" t="s">
        <v>105</v>
      </c>
      <c r="C3" s="300"/>
      <c r="D3" s="300"/>
      <c r="E3" s="300"/>
      <c r="F3" s="309"/>
      <c r="G3" s="300"/>
    </row>
    <row r="4" spans="1:7" x14ac:dyDescent="0.2">
      <c r="A4" s="300"/>
      <c r="B4" s="308" t="s">
        <v>106</v>
      </c>
      <c r="C4" s="300"/>
      <c r="D4" s="300"/>
      <c r="E4" s="300"/>
      <c r="F4" s="309"/>
      <c r="G4" s="300"/>
    </row>
    <row r="5" spans="1:7" x14ac:dyDescent="0.2">
      <c r="A5" s="300"/>
      <c r="B5" s="310"/>
      <c r="C5" s="300"/>
      <c r="D5" s="300"/>
      <c r="E5" s="300"/>
      <c r="F5" s="309"/>
      <c r="G5" s="300"/>
    </row>
    <row r="6" spans="1:7" x14ac:dyDescent="0.2">
      <c r="A6" s="311"/>
      <c r="B6" s="368" t="str">
        <f>'ASA1'!C9</f>
        <v>HARRISBURG COMMUNITY UNIT SCHOOL</v>
      </c>
      <c r="C6" s="311"/>
      <c r="D6" s="311"/>
      <c r="E6" s="311"/>
      <c r="F6" s="312"/>
      <c r="G6" s="311"/>
    </row>
    <row r="7" spans="1:7" x14ac:dyDescent="0.2">
      <c r="A7" s="311"/>
      <c r="B7" s="368" t="str">
        <f>'ASA1'!C10</f>
        <v>20-083-0030-26</v>
      </c>
      <c r="C7" s="311"/>
      <c r="D7" s="311"/>
      <c r="E7" s="311"/>
      <c r="F7" s="312"/>
      <c r="G7" s="311"/>
    </row>
    <row r="8" spans="1:7" x14ac:dyDescent="0.2">
      <c r="A8" s="300"/>
      <c r="B8" s="310"/>
      <c r="C8" s="300"/>
      <c r="D8" s="300"/>
      <c r="E8" s="300"/>
      <c r="F8" s="309"/>
      <c r="G8" s="300"/>
    </row>
    <row r="9" spans="1:7" ht="13.5" thickBot="1" x14ac:dyDescent="0.25">
      <c r="A9" s="300"/>
      <c r="B9" s="423" t="s">
        <v>201</v>
      </c>
      <c r="C9" s="424"/>
      <c r="D9" s="424"/>
      <c r="E9" s="424"/>
      <c r="F9" s="424"/>
      <c r="G9" s="309"/>
    </row>
    <row r="10" spans="1:7" x14ac:dyDescent="0.2">
      <c r="A10" s="300"/>
      <c r="B10" s="313"/>
      <c r="C10" s="314"/>
      <c r="D10" s="315"/>
      <c r="E10" s="316"/>
      <c r="F10" s="315"/>
      <c r="G10" s="300"/>
    </row>
    <row r="11" spans="1:7" ht="13.5" thickBot="1" x14ac:dyDescent="0.25">
      <c r="A11" s="300"/>
      <c r="B11" s="317"/>
      <c r="C11" s="318"/>
      <c r="D11" s="319"/>
      <c r="E11" s="320"/>
      <c r="F11" s="321"/>
      <c r="G11" s="300"/>
    </row>
    <row r="12" spans="1:7" ht="13.5" thickBot="1" x14ac:dyDescent="0.25">
      <c r="A12" s="300"/>
      <c r="B12" s="322" t="s">
        <v>73</v>
      </c>
      <c r="C12" s="323" t="s">
        <v>7</v>
      </c>
      <c r="D12" s="324" t="s">
        <v>89</v>
      </c>
      <c r="E12" s="324" t="s">
        <v>90</v>
      </c>
      <c r="F12" s="325" t="s">
        <v>74</v>
      </c>
      <c r="G12" s="300"/>
    </row>
    <row r="13" spans="1:7" x14ac:dyDescent="0.2">
      <c r="A13" s="300"/>
      <c r="B13" s="326" t="s">
        <v>212</v>
      </c>
      <c r="C13" s="323"/>
      <c r="D13" s="328" t="s">
        <v>394</v>
      </c>
      <c r="E13" s="328" t="s">
        <v>249</v>
      </c>
      <c r="F13" s="328" t="s">
        <v>265</v>
      </c>
      <c r="G13" s="300"/>
    </row>
    <row r="14" spans="1:7" x14ac:dyDescent="0.2">
      <c r="A14" s="300"/>
      <c r="B14" s="329" t="s">
        <v>213</v>
      </c>
      <c r="C14" s="327" t="s">
        <v>219</v>
      </c>
      <c r="D14" s="328" t="s">
        <v>226</v>
      </c>
      <c r="E14" s="328" t="s">
        <v>250</v>
      </c>
      <c r="F14" s="328"/>
      <c r="G14" s="300"/>
    </row>
    <row r="15" spans="1:7" x14ac:dyDescent="0.2">
      <c r="A15" s="300"/>
      <c r="B15" s="329" t="s">
        <v>214</v>
      </c>
      <c r="C15" s="330" t="s">
        <v>220</v>
      </c>
      <c r="D15" s="328" t="s">
        <v>227</v>
      </c>
      <c r="E15" s="328" t="s">
        <v>251</v>
      </c>
      <c r="F15" s="328"/>
      <c r="G15" s="300"/>
    </row>
    <row r="16" spans="1:7" x14ac:dyDescent="0.2">
      <c r="A16" s="300"/>
      <c r="B16" s="329" t="s">
        <v>215</v>
      </c>
      <c r="C16" s="330" t="s">
        <v>221</v>
      </c>
      <c r="D16" s="328" t="s">
        <v>228</v>
      </c>
      <c r="E16" s="328" t="s">
        <v>252</v>
      </c>
      <c r="F16" s="328"/>
      <c r="G16" s="300"/>
    </row>
    <row r="17" spans="2:6" x14ac:dyDescent="0.2">
      <c r="B17" s="329" t="s">
        <v>216</v>
      </c>
      <c r="C17" s="330" t="s">
        <v>222</v>
      </c>
      <c r="D17" s="328" t="s">
        <v>229</v>
      </c>
      <c r="E17" s="328" t="s">
        <v>253</v>
      </c>
      <c r="F17" s="328"/>
    </row>
    <row r="18" spans="2:6" x14ac:dyDescent="0.2">
      <c r="B18" s="329" t="s">
        <v>217</v>
      </c>
      <c r="C18" s="330" t="s">
        <v>223</v>
      </c>
      <c r="D18" s="328" t="s">
        <v>230</v>
      </c>
      <c r="E18" s="328" t="s">
        <v>254</v>
      </c>
      <c r="F18" s="328"/>
    </row>
    <row r="19" spans="2:6" x14ac:dyDescent="0.2">
      <c r="B19" s="329" t="s">
        <v>218</v>
      </c>
      <c r="C19" s="330" t="s">
        <v>224</v>
      </c>
      <c r="D19" s="328" t="s">
        <v>231</v>
      </c>
      <c r="E19" s="328" t="s">
        <v>255</v>
      </c>
      <c r="F19" s="328"/>
    </row>
    <row r="20" spans="2:6" x14ac:dyDescent="0.2">
      <c r="B20" s="329"/>
      <c r="C20" s="330" t="s">
        <v>225</v>
      </c>
      <c r="D20" s="328" t="s">
        <v>232</v>
      </c>
      <c r="E20" s="328" t="s">
        <v>256</v>
      </c>
      <c r="F20" s="328"/>
    </row>
    <row r="21" spans="2:6" x14ac:dyDescent="0.2">
      <c r="B21" s="329"/>
      <c r="C21" s="330"/>
      <c r="D21" s="328" t="s">
        <v>233</v>
      </c>
      <c r="E21" s="328" t="s">
        <v>257</v>
      </c>
      <c r="F21" s="328"/>
    </row>
    <row r="22" spans="2:6" x14ac:dyDescent="0.2">
      <c r="B22" s="331"/>
      <c r="C22" s="327"/>
      <c r="D22" s="328" t="s">
        <v>234</v>
      </c>
      <c r="E22" s="328" t="s">
        <v>258</v>
      </c>
      <c r="F22" s="328"/>
    </row>
    <row r="23" spans="2:6" x14ac:dyDescent="0.2">
      <c r="B23" s="332"/>
      <c r="C23" s="333"/>
      <c r="D23" s="328" t="s">
        <v>235</v>
      </c>
      <c r="E23" s="328" t="s">
        <v>259</v>
      </c>
      <c r="F23" s="328"/>
    </row>
    <row r="24" spans="2:6" x14ac:dyDescent="0.2">
      <c r="B24" s="331"/>
      <c r="C24" s="327"/>
      <c r="D24" s="328" t="s">
        <v>236</v>
      </c>
      <c r="E24" s="328" t="s">
        <v>260</v>
      </c>
      <c r="F24" s="328"/>
    </row>
    <row r="25" spans="2:6" x14ac:dyDescent="0.2">
      <c r="B25" s="334"/>
      <c r="C25" s="335"/>
      <c r="D25" s="328" t="s">
        <v>237</v>
      </c>
      <c r="E25" s="328" t="s">
        <v>261</v>
      </c>
      <c r="F25" s="328"/>
    </row>
    <row r="26" spans="2:6" x14ac:dyDescent="0.2">
      <c r="B26" s="334"/>
      <c r="C26" s="335"/>
      <c r="D26" s="328" t="s">
        <v>238</v>
      </c>
      <c r="E26" s="328" t="s">
        <v>262</v>
      </c>
      <c r="F26" s="328"/>
    </row>
    <row r="27" spans="2:6" x14ac:dyDescent="0.2">
      <c r="B27" s="334"/>
      <c r="C27" s="335"/>
      <c r="D27" s="328" t="s">
        <v>239</v>
      </c>
      <c r="E27" s="328" t="s">
        <v>263</v>
      </c>
      <c r="F27" s="328"/>
    </row>
    <row r="28" spans="2:6" x14ac:dyDescent="0.2">
      <c r="B28" s="334"/>
      <c r="C28" s="335"/>
      <c r="D28" s="328" t="s">
        <v>240</v>
      </c>
      <c r="E28" s="328" t="s">
        <v>264</v>
      </c>
      <c r="F28" s="328"/>
    </row>
    <row r="29" spans="2:6" x14ac:dyDescent="0.2">
      <c r="B29" s="334"/>
      <c r="C29" s="335"/>
      <c r="D29" s="328" t="s">
        <v>241</v>
      </c>
      <c r="E29" s="328" t="s">
        <v>397</v>
      </c>
      <c r="F29" s="328"/>
    </row>
    <row r="30" spans="2:6" x14ac:dyDescent="0.2">
      <c r="B30" s="334"/>
      <c r="C30" s="335"/>
      <c r="D30" s="328" t="s">
        <v>398</v>
      </c>
      <c r="E30" s="328"/>
      <c r="F30" s="328"/>
    </row>
    <row r="31" spans="2:6" ht="13.5" thickBot="1" x14ac:dyDescent="0.25">
      <c r="B31" s="336"/>
      <c r="C31" s="337"/>
      <c r="D31" s="338" t="s">
        <v>399</v>
      </c>
      <c r="E31" s="338"/>
      <c r="F31" s="338"/>
    </row>
    <row r="32" spans="2:6" ht="13.5" thickTop="1" x14ac:dyDescent="0.2">
      <c r="B32" s="339"/>
      <c r="C32" s="330"/>
      <c r="D32" s="327"/>
      <c r="E32" s="327"/>
      <c r="F32" s="327"/>
    </row>
    <row r="33" spans="2:6" x14ac:dyDescent="0.2">
      <c r="B33" s="425"/>
      <c r="C33" s="426"/>
      <c r="D33" s="426"/>
      <c r="E33" s="426"/>
      <c r="F33" s="426"/>
    </row>
    <row r="34" spans="2:6" ht="13.5" thickBot="1" x14ac:dyDescent="0.25">
      <c r="B34" s="340"/>
      <c r="C34" s="341"/>
      <c r="D34" s="341"/>
      <c r="E34" s="341"/>
      <c r="F34" s="341"/>
    </row>
    <row r="35" spans="2:6" x14ac:dyDescent="0.2">
      <c r="B35" s="323"/>
      <c r="C35" s="325"/>
      <c r="D35" s="325" t="s">
        <v>89</v>
      </c>
      <c r="E35" s="325"/>
      <c r="F35" s="342"/>
    </row>
    <row r="36" spans="2:6" x14ac:dyDescent="0.2">
      <c r="B36" s="327"/>
      <c r="C36" s="343"/>
      <c r="D36" s="343" t="s">
        <v>242</v>
      </c>
      <c r="E36" s="343"/>
      <c r="F36" s="344"/>
    </row>
    <row r="37" spans="2:6" x14ac:dyDescent="0.2">
      <c r="B37" s="330"/>
      <c r="C37" s="345"/>
      <c r="D37" s="343" t="s">
        <v>243</v>
      </c>
      <c r="E37" s="343"/>
      <c r="F37" s="344"/>
    </row>
    <row r="38" spans="2:6" x14ac:dyDescent="0.2">
      <c r="B38" s="330"/>
      <c r="C38" s="345"/>
      <c r="D38" s="343" t="s">
        <v>244</v>
      </c>
      <c r="E38" s="343"/>
      <c r="F38" s="344"/>
    </row>
    <row r="39" spans="2:6" x14ac:dyDescent="0.2">
      <c r="B39" s="330"/>
      <c r="C39" s="345"/>
      <c r="D39" s="343" t="s">
        <v>245</v>
      </c>
      <c r="E39" s="343"/>
      <c r="F39" s="344"/>
    </row>
    <row r="40" spans="2:6" x14ac:dyDescent="0.2">
      <c r="B40" s="330"/>
      <c r="C40" s="345"/>
      <c r="D40" s="343" t="s">
        <v>246</v>
      </c>
      <c r="E40" s="343"/>
      <c r="F40" s="344"/>
    </row>
    <row r="41" spans="2:6" x14ac:dyDescent="0.2">
      <c r="B41" s="330"/>
      <c r="C41" s="345"/>
      <c r="D41" s="343" t="s">
        <v>247</v>
      </c>
      <c r="E41" s="343"/>
      <c r="F41" s="344"/>
    </row>
    <row r="42" spans="2:6" x14ac:dyDescent="0.2">
      <c r="B42" s="330"/>
      <c r="C42" s="345"/>
      <c r="D42" s="343" t="s">
        <v>248</v>
      </c>
      <c r="E42" s="343"/>
      <c r="F42" s="344"/>
    </row>
    <row r="43" spans="2:6" x14ac:dyDescent="0.2">
      <c r="B43" s="330"/>
      <c r="C43" s="345"/>
      <c r="D43" s="343" t="s">
        <v>395</v>
      </c>
      <c r="E43" s="343"/>
      <c r="F43" s="344"/>
    </row>
    <row r="44" spans="2:6" x14ac:dyDescent="0.2">
      <c r="B44" s="330"/>
      <c r="C44" s="345"/>
      <c r="D44" s="343" t="s">
        <v>396</v>
      </c>
      <c r="E44" s="343"/>
      <c r="F44" s="344"/>
    </row>
    <row r="45" spans="2:6" x14ac:dyDescent="0.2">
      <c r="B45" s="327"/>
      <c r="C45" s="345"/>
      <c r="D45" s="343"/>
      <c r="E45" s="343"/>
      <c r="F45" s="344"/>
    </row>
    <row r="46" spans="2:6" x14ac:dyDescent="0.2">
      <c r="B46" s="333"/>
      <c r="C46" s="345"/>
      <c r="D46" s="343"/>
      <c r="E46" s="343"/>
      <c r="F46" s="344"/>
    </row>
    <row r="47" spans="2:6" x14ac:dyDescent="0.2">
      <c r="B47" s="327"/>
      <c r="C47" s="345"/>
      <c r="D47" s="343"/>
      <c r="E47" s="343"/>
      <c r="F47" s="344"/>
    </row>
    <row r="48" spans="2:6" x14ac:dyDescent="0.2">
      <c r="B48" s="335"/>
      <c r="C48" s="345"/>
      <c r="D48" s="343"/>
      <c r="E48" s="343"/>
      <c r="F48" s="344"/>
    </row>
    <row r="49" spans="2:6" x14ac:dyDescent="0.2">
      <c r="B49" s="335"/>
      <c r="C49" s="343"/>
      <c r="D49" s="343"/>
      <c r="E49" s="343"/>
      <c r="F49" s="344"/>
    </row>
    <row r="50" spans="2:6" x14ac:dyDescent="0.2">
      <c r="B50" s="335"/>
      <c r="C50" s="346"/>
      <c r="D50" s="343"/>
      <c r="E50" s="343"/>
      <c r="F50" s="344"/>
    </row>
    <row r="51" spans="2:6" x14ac:dyDescent="0.2">
      <c r="B51" s="335"/>
      <c r="C51" s="343"/>
      <c r="D51" s="343"/>
      <c r="E51" s="343"/>
      <c r="F51" s="344"/>
    </row>
    <row r="52" spans="2:6" ht="13.5" thickBot="1" x14ac:dyDescent="0.25">
      <c r="B52" s="335"/>
      <c r="C52" s="347"/>
      <c r="D52" s="348"/>
      <c r="E52" s="348"/>
      <c r="F52" s="344"/>
    </row>
    <row r="53" spans="2:6" ht="14.25" thickTop="1" thickBot="1" x14ac:dyDescent="0.25">
      <c r="B53" s="335"/>
      <c r="C53" s="349"/>
      <c r="D53" s="350"/>
      <c r="E53" s="350"/>
      <c r="F53" s="351"/>
    </row>
    <row r="54" spans="2:6" ht="13.5" thickBot="1" x14ac:dyDescent="0.25">
      <c r="B54" s="337"/>
      <c r="C54" s="323"/>
      <c r="D54" s="324"/>
      <c r="E54" s="324"/>
      <c r="F54" s="325"/>
    </row>
    <row r="55" spans="2:6" ht="13.5" thickTop="1" x14ac:dyDescent="0.2">
      <c r="B55" s="370" t="s">
        <v>266</v>
      </c>
      <c r="C55" s="370" t="s">
        <v>266</v>
      </c>
      <c r="D55" s="370" t="s">
        <v>266</v>
      </c>
      <c r="E55" s="328"/>
      <c r="F55" s="328"/>
    </row>
    <row r="56" spans="2:6" x14ac:dyDescent="0.2">
      <c r="B56" s="371" t="s">
        <v>267</v>
      </c>
      <c r="C56" s="371" t="s">
        <v>371</v>
      </c>
      <c r="D56" s="371" t="s">
        <v>382</v>
      </c>
      <c r="E56" s="328"/>
      <c r="F56" s="328"/>
    </row>
    <row r="57" spans="2:6" x14ac:dyDescent="0.2">
      <c r="B57" s="329" t="s">
        <v>268</v>
      </c>
      <c r="C57" s="329" t="s">
        <v>372</v>
      </c>
      <c r="D57" s="329" t="s">
        <v>383</v>
      </c>
      <c r="E57" s="328"/>
      <c r="F57" s="328"/>
    </row>
    <row r="58" spans="2:6" x14ac:dyDescent="0.2">
      <c r="B58" s="329" t="s">
        <v>269</v>
      </c>
      <c r="C58" s="329" t="s">
        <v>373</v>
      </c>
      <c r="D58" s="329" t="s">
        <v>384</v>
      </c>
      <c r="E58" s="328"/>
      <c r="F58" s="328"/>
    </row>
    <row r="59" spans="2:6" x14ac:dyDescent="0.2">
      <c r="B59" s="329" t="s">
        <v>270</v>
      </c>
      <c r="C59" s="329" t="s">
        <v>374</v>
      </c>
      <c r="D59" s="329" t="s">
        <v>385</v>
      </c>
      <c r="E59" s="328"/>
      <c r="F59" s="328"/>
    </row>
    <row r="60" spans="2:6" x14ac:dyDescent="0.2">
      <c r="B60" s="329" t="s">
        <v>271</v>
      </c>
      <c r="C60" s="329" t="s">
        <v>375</v>
      </c>
      <c r="D60" s="329" t="s">
        <v>386</v>
      </c>
      <c r="E60" s="328"/>
      <c r="F60" s="328"/>
    </row>
    <row r="61" spans="2:6" x14ac:dyDescent="0.2">
      <c r="B61" s="329" t="s">
        <v>272</v>
      </c>
      <c r="C61" s="329" t="s">
        <v>376</v>
      </c>
      <c r="D61" s="329" t="s">
        <v>387</v>
      </c>
      <c r="E61" s="328"/>
      <c r="F61" s="328"/>
    </row>
    <row r="62" spans="2:6" x14ac:dyDescent="0.2">
      <c r="B62" s="329" t="s">
        <v>273</v>
      </c>
      <c r="C62" s="329" t="s">
        <v>377</v>
      </c>
      <c r="D62" s="329" t="s">
        <v>388</v>
      </c>
      <c r="E62" s="328"/>
      <c r="F62" s="328"/>
    </row>
    <row r="63" spans="2:6" x14ac:dyDescent="0.2">
      <c r="B63" s="329" t="s">
        <v>274</v>
      </c>
      <c r="C63" s="329" t="s">
        <v>378</v>
      </c>
      <c r="D63" s="329" t="s">
        <v>389</v>
      </c>
      <c r="E63" s="328"/>
      <c r="F63" s="328"/>
    </row>
    <row r="64" spans="2:6" x14ac:dyDescent="0.2">
      <c r="B64" s="331" t="s">
        <v>275</v>
      </c>
      <c r="C64" s="331" t="s">
        <v>379</v>
      </c>
      <c r="D64" s="331" t="s">
        <v>390</v>
      </c>
      <c r="E64" s="328"/>
      <c r="F64" s="328"/>
    </row>
    <row r="65" spans="2:6" x14ac:dyDescent="0.2">
      <c r="B65" s="331" t="s">
        <v>276</v>
      </c>
      <c r="C65" s="331" t="s">
        <v>380</v>
      </c>
      <c r="D65" s="331" t="s">
        <v>391</v>
      </c>
      <c r="E65" s="328"/>
      <c r="F65" s="328"/>
    </row>
    <row r="66" spans="2:6" x14ac:dyDescent="0.2">
      <c r="B66" s="331" t="s">
        <v>277</v>
      </c>
      <c r="C66" s="331" t="s">
        <v>381</v>
      </c>
      <c r="D66" s="331"/>
      <c r="E66" s="328"/>
      <c r="F66" s="328"/>
    </row>
    <row r="67" spans="2:6" x14ac:dyDescent="0.2">
      <c r="B67" s="334" t="s">
        <v>278</v>
      </c>
      <c r="C67" s="334"/>
      <c r="D67" s="334"/>
      <c r="E67" s="328"/>
      <c r="F67" s="328"/>
    </row>
    <row r="68" spans="2:6" x14ac:dyDescent="0.2">
      <c r="B68" s="334" t="s">
        <v>279</v>
      </c>
      <c r="C68" s="334"/>
      <c r="D68" s="334"/>
      <c r="E68" s="328"/>
      <c r="F68" s="328"/>
    </row>
    <row r="69" spans="2:6" x14ac:dyDescent="0.2">
      <c r="B69" s="334" t="s">
        <v>280</v>
      </c>
      <c r="C69" s="334"/>
      <c r="D69" s="334"/>
      <c r="E69" s="328"/>
      <c r="F69" s="328"/>
    </row>
    <row r="70" spans="2:6" x14ac:dyDescent="0.2">
      <c r="B70" s="372" t="s">
        <v>281</v>
      </c>
      <c r="C70" s="372"/>
      <c r="D70" s="372"/>
      <c r="E70" s="328"/>
      <c r="F70" s="328"/>
    </row>
    <row r="71" spans="2:6" x14ac:dyDescent="0.2">
      <c r="B71" s="334" t="s">
        <v>282</v>
      </c>
      <c r="C71" s="334"/>
      <c r="D71" s="334"/>
      <c r="E71" s="328"/>
      <c r="F71" s="328"/>
    </row>
    <row r="72" spans="2:6" x14ac:dyDescent="0.2">
      <c r="B72" s="334" t="s">
        <v>283</v>
      </c>
      <c r="C72" s="334"/>
      <c r="D72" s="334"/>
      <c r="E72" s="328"/>
      <c r="F72" s="328"/>
    </row>
    <row r="73" spans="2:6" ht="13.5" thickBot="1" x14ac:dyDescent="0.25">
      <c r="B73" s="336" t="s">
        <v>284</v>
      </c>
      <c r="C73" s="336"/>
      <c r="D73" s="336"/>
      <c r="E73" s="338"/>
      <c r="F73" s="338"/>
    </row>
    <row r="74" spans="2:6" ht="13.5" thickTop="1" x14ac:dyDescent="0.2">
      <c r="B74" s="339"/>
      <c r="C74" s="330"/>
      <c r="D74" s="327"/>
      <c r="E74" s="327"/>
      <c r="F74" s="327"/>
    </row>
    <row r="75" spans="2:6" ht="13.5" thickBot="1" x14ac:dyDescent="0.25"/>
    <row r="76" spans="2:6" x14ac:dyDescent="0.2">
      <c r="B76" s="370" t="s">
        <v>266</v>
      </c>
      <c r="C76" s="323"/>
      <c r="D76" s="370" t="s">
        <v>266</v>
      </c>
      <c r="E76" s="324"/>
      <c r="F76" s="325"/>
    </row>
    <row r="77" spans="2:6" x14ac:dyDescent="0.2">
      <c r="B77" s="371" t="s">
        <v>267</v>
      </c>
      <c r="C77" s="327"/>
      <c r="D77" s="371" t="s">
        <v>392</v>
      </c>
      <c r="E77" s="328"/>
      <c r="F77" s="328"/>
    </row>
    <row r="78" spans="2:6" x14ac:dyDescent="0.2">
      <c r="B78" s="329" t="s">
        <v>285</v>
      </c>
      <c r="C78" s="330"/>
      <c r="D78" s="328" t="s">
        <v>393</v>
      </c>
      <c r="E78" s="328"/>
      <c r="F78" s="328"/>
    </row>
    <row r="79" spans="2:6" x14ac:dyDescent="0.2">
      <c r="B79" s="329" t="s">
        <v>286</v>
      </c>
      <c r="C79" s="330"/>
      <c r="D79" s="328"/>
      <c r="E79" s="328"/>
      <c r="F79" s="328"/>
    </row>
    <row r="80" spans="2:6" x14ac:dyDescent="0.2">
      <c r="B80" s="329" t="s">
        <v>287</v>
      </c>
      <c r="C80" s="330"/>
      <c r="D80" s="328"/>
      <c r="E80" s="328"/>
      <c r="F80" s="328"/>
    </row>
    <row r="81" spans="2:6" x14ac:dyDescent="0.2">
      <c r="B81" s="329" t="s">
        <v>288</v>
      </c>
      <c r="C81" s="330"/>
      <c r="D81" s="328"/>
      <c r="E81" s="328"/>
      <c r="F81" s="328"/>
    </row>
    <row r="82" spans="2:6" x14ac:dyDescent="0.2">
      <c r="B82" s="329" t="s">
        <v>289</v>
      </c>
      <c r="C82" s="330"/>
      <c r="D82" s="328"/>
      <c r="E82" s="328"/>
      <c r="F82" s="328"/>
    </row>
    <row r="83" spans="2:6" x14ac:dyDescent="0.2">
      <c r="B83" s="329" t="s">
        <v>290</v>
      </c>
      <c r="C83" s="330"/>
      <c r="D83" s="328"/>
      <c r="E83" s="328"/>
      <c r="F83" s="328"/>
    </row>
    <row r="84" spans="2:6" x14ac:dyDescent="0.2">
      <c r="B84" s="329" t="s">
        <v>291</v>
      </c>
      <c r="C84" s="330"/>
      <c r="D84" s="328"/>
      <c r="E84" s="328"/>
      <c r="F84" s="328"/>
    </row>
    <row r="85" spans="2:6" x14ac:dyDescent="0.2">
      <c r="B85" s="331" t="s">
        <v>292</v>
      </c>
      <c r="C85" s="330"/>
      <c r="D85" s="328"/>
      <c r="E85" s="328"/>
      <c r="F85" s="328"/>
    </row>
    <row r="86" spans="2:6" x14ac:dyDescent="0.2">
      <c r="B86" s="331" t="s">
        <v>293</v>
      </c>
      <c r="C86" s="327"/>
      <c r="D86" s="328"/>
      <c r="E86" s="328"/>
      <c r="F86" s="328"/>
    </row>
    <row r="87" spans="2:6" x14ac:dyDescent="0.2">
      <c r="B87" s="331" t="s">
        <v>294</v>
      </c>
      <c r="C87" s="333"/>
      <c r="D87" s="328"/>
      <c r="E87" s="328"/>
      <c r="F87" s="328"/>
    </row>
    <row r="88" spans="2:6" x14ac:dyDescent="0.2">
      <c r="B88" s="334" t="s">
        <v>295</v>
      </c>
      <c r="C88" s="327"/>
      <c r="D88" s="328"/>
      <c r="E88" s="328"/>
      <c r="F88" s="328"/>
    </row>
    <row r="89" spans="2:6" x14ac:dyDescent="0.2">
      <c r="B89" s="334" t="s">
        <v>296</v>
      </c>
      <c r="C89" s="335"/>
      <c r="D89" s="328"/>
      <c r="E89" s="328"/>
      <c r="F89" s="328"/>
    </row>
    <row r="90" spans="2:6" x14ac:dyDescent="0.2">
      <c r="B90" s="334" t="s">
        <v>297</v>
      </c>
      <c r="C90" s="335"/>
      <c r="D90" s="328"/>
      <c r="E90" s="328"/>
      <c r="F90" s="328"/>
    </row>
    <row r="91" spans="2:6" x14ac:dyDescent="0.2">
      <c r="B91" s="372" t="s">
        <v>298</v>
      </c>
      <c r="C91" s="335"/>
      <c r="D91" s="328"/>
      <c r="E91" s="328"/>
      <c r="F91" s="328"/>
    </row>
    <row r="92" spans="2:6" x14ac:dyDescent="0.2">
      <c r="B92" s="334" t="s">
        <v>299</v>
      </c>
      <c r="C92" s="335"/>
      <c r="D92" s="328"/>
      <c r="E92" s="328"/>
      <c r="F92" s="328"/>
    </row>
    <row r="93" spans="2:6" x14ac:dyDescent="0.2">
      <c r="B93" s="334" t="s">
        <v>300</v>
      </c>
      <c r="C93" s="335"/>
      <c r="D93" s="328"/>
      <c r="E93" s="328"/>
      <c r="F93" s="328"/>
    </row>
    <row r="94" spans="2:6" ht="13.5" thickBot="1" x14ac:dyDescent="0.25">
      <c r="B94" s="336" t="s">
        <v>301</v>
      </c>
      <c r="C94" s="335"/>
      <c r="D94" s="328"/>
      <c r="E94" s="328"/>
      <c r="F94" s="328"/>
    </row>
    <row r="95" spans="2:6" ht="14.25" thickTop="1" thickBot="1" x14ac:dyDescent="0.25">
      <c r="B95" s="336" t="s">
        <v>302</v>
      </c>
      <c r="C95" s="337"/>
      <c r="D95" s="338"/>
      <c r="E95" s="338"/>
      <c r="F95" s="338"/>
    </row>
    <row r="96" spans="2:6" ht="13.5" thickTop="1" x14ac:dyDescent="0.2">
      <c r="B96" s="339"/>
      <c r="C96" s="330"/>
      <c r="D96" s="327"/>
      <c r="E96" s="327"/>
      <c r="F96" s="327"/>
    </row>
    <row r="97" spans="2:2" x14ac:dyDescent="0.2">
      <c r="B97" s="370" t="s">
        <v>266</v>
      </c>
    </row>
    <row r="98" spans="2:2" x14ac:dyDescent="0.2">
      <c r="B98" s="371" t="s">
        <v>267</v>
      </c>
    </row>
    <row r="99" spans="2:2" x14ac:dyDescent="0.2">
      <c r="B99" s="329" t="s">
        <v>303</v>
      </c>
    </row>
    <row r="100" spans="2:2" x14ac:dyDescent="0.2">
      <c r="B100" s="329" t="s">
        <v>304</v>
      </c>
    </row>
    <row r="101" spans="2:2" x14ac:dyDescent="0.2">
      <c r="B101" s="329" t="s">
        <v>305</v>
      </c>
    </row>
    <row r="102" spans="2:2" x14ac:dyDescent="0.2">
      <c r="B102" s="329" t="s">
        <v>306</v>
      </c>
    </row>
    <row r="103" spans="2:2" x14ac:dyDescent="0.2">
      <c r="B103" s="329" t="s">
        <v>307</v>
      </c>
    </row>
    <row r="104" spans="2:2" x14ac:dyDescent="0.2">
      <c r="B104" s="329" t="s">
        <v>308</v>
      </c>
    </row>
    <row r="105" spans="2:2" x14ac:dyDescent="0.2">
      <c r="B105" s="329" t="s">
        <v>309</v>
      </c>
    </row>
    <row r="106" spans="2:2" x14ac:dyDescent="0.2">
      <c r="B106" s="331" t="s">
        <v>310</v>
      </c>
    </row>
    <row r="107" spans="2:2" x14ac:dyDescent="0.2">
      <c r="B107" s="331" t="s">
        <v>311</v>
      </c>
    </row>
    <row r="108" spans="2:2" x14ac:dyDescent="0.2">
      <c r="B108" s="331" t="s">
        <v>312</v>
      </c>
    </row>
    <row r="109" spans="2:2" x14ac:dyDescent="0.2">
      <c r="B109" s="334" t="s">
        <v>313</v>
      </c>
    </row>
    <row r="110" spans="2:2" x14ac:dyDescent="0.2">
      <c r="B110" s="334" t="s">
        <v>314</v>
      </c>
    </row>
    <row r="111" spans="2:2" x14ac:dyDescent="0.2">
      <c r="B111" s="334" t="s">
        <v>315</v>
      </c>
    </row>
    <row r="112" spans="2:2" x14ac:dyDescent="0.2">
      <c r="B112" s="372" t="s">
        <v>316</v>
      </c>
    </row>
    <row r="113" spans="2:2" x14ac:dyDescent="0.2">
      <c r="B113" s="334" t="s">
        <v>317</v>
      </c>
    </row>
    <row r="114" spans="2:2" x14ac:dyDescent="0.2">
      <c r="B114" s="334" t="s">
        <v>318</v>
      </c>
    </row>
    <row r="115" spans="2:2" ht="13.5" thickBot="1" x14ac:dyDescent="0.25">
      <c r="B115" s="336" t="s">
        <v>319</v>
      </c>
    </row>
    <row r="116" spans="2:2" ht="13.5" thickTop="1" x14ac:dyDescent="0.2"/>
    <row r="117" spans="2:2" x14ac:dyDescent="0.2">
      <c r="B117" s="370" t="s">
        <v>266</v>
      </c>
    </row>
    <row r="118" spans="2:2" x14ac:dyDescent="0.2">
      <c r="B118" s="371" t="s">
        <v>267</v>
      </c>
    </row>
    <row r="119" spans="2:2" x14ac:dyDescent="0.2">
      <c r="B119" s="329" t="s">
        <v>320</v>
      </c>
    </row>
    <row r="120" spans="2:2" x14ac:dyDescent="0.2">
      <c r="B120" s="329" t="s">
        <v>321</v>
      </c>
    </row>
    <row r="121" spans="2:2" x14ac:dyDescent="0.2">
      <c r="B121" s="329" t="s">
        <v>322</v>
      </c>
    </row>
    <row r="122" spans="2:2" x14ac:dyDescent="0.2">
      <c r="B122" s="329" t="s">
        <v>323</v>
      </c>
    </row>
    <row r="123" spans="2:2" x14ac:dyDescent="0.2">
      <c r="B123" s="329" t="s">
        <v>324</v>
      </c>
    </row>
    <row r="124" spans="2:2" x14ac:dyDescent="0.2">
      <c r="B124" s="329" t="s">
        <v>325</v>
      </c>
    </row>
    <row r="125" spans="2:2" x14ac:dyDescent="0.2">
      <c r="B125" s="329" t="s">
        <v>326</v>
      </c>
    </row>
    <row r="126" spans="2:2" x14ac:dyDescent="0.2">
      <c r="B126" s="331" t="s">
        <v>327</v>
      </c>
    </row>
    <row r="127" spans="2:2" x14ac:dyDescent="0.2">
      <c r="B127" s="331" t="s">
        <v>328</v>
      </c>
    </row>
    <row r="128" spans="2:2" x14ac:dyDescent="0.2">
      <c r="B128" s="331" t="s">
        <v>329</v>
      </c>
    </row>
    <row r="129" spans="2:2" x14ac:dyDescent="0.2">
      <c r="B129" s="334" t="s">
        <v>330</v>
      </c>
    </row>
    <row r="130" spans="2:2" x14ac:dyDescent="0.2">
      <c r="B130" s="334" t="s">
        <v>331</v>
      </c>
    </row>
    <row r="131" spans="2:2" x14ac:dyDescent="0.2">
      <c r="B131" s="334" t="s">
        <v>332</v>
      </c>
    </row>
    <row r="132" spans="2:2" x14ac:dyDescent="0.2">
      <c r="B132" s="372" t="s">
        <v>333</v>
      </c>
    </row>
    <row r="133" spans="2:2" x14ac:dyDescent="0.2">
      <c r="B133" s="334" t="s">
        <v>334</v>
      </c>
    </row>
    <row r="134" spans="2:2" x14ac:dyDescent="0.2">
      <c r="B134" s="334" t="s">
        <v>335</v>
      </c>
    </row>
    <row r="135" spans="2:2" ht="13.5" thickBot="1" x14ac:dyDescent="0.25">
      <c r="B135" s="336" t="s">
        <v>336</v>
      </c>
    </row>
    <row r="136" spans="2:2" ht="13.5" thickTop="1" x14ac:dyDescent="0.2"/>
    <row r="137" spans="2:2" x14ac:dyDescent="0.2">
      <c r="B137" s="370" t="s">
        <v>266</v>
      </c>
    </row>
    <row r="138" spans="2:2" x14ac:dyDescent="0.2">
      <c r="B138" s="371" t="s">
        <v>267</v>
      </c>
    </row>
    <row r="139" spans="2:2" x14ac:dyDescent="0.2">
      <c r="B139" s="329" t="s">
        <v>337</v>
      </c>
    </row>
    <row r="140" spans="2:2" x14ac:dyDescent="0.2">
      <c r="B140" s="329" t="s">
        <v>338</v>
      </c>
    </row>
    <row r="141" spans="2:2" x14ac:dyDescent="0.2">
      <c r="B141" s="329" t="s">
        <v>339</v>
      </c>
    </row>
    <row r="142" spans="2:2" x14ac:dyDescent="0.2">
      <c r="B142" s="329" t="s">
        <v>340</v>
      </c>
    </row>
    <row r="143" spans="2:2" x14ac:dyDescent="0.2">
      <c r="B143" s="329" t="s">
        <v>341</v>
      </c>
    </row>
    <row r="144" spans="2:2" x14ac:dyDescent="0.2">
      <c r="B144" s="329" t="s">
        <v>342</v>
      </c>
    </row>
    <row r="145" spans="2:2" x14ac:dyDescent="0.2">
      <c r="B145" s="329" t="s">
        <v>343</v>
      </c>
    </row>
    <row r="146" spans="2:2" x14ac:dyDescent="0.2">
      <c r="B146" s="331" t="s">
        <v>344</v>
      </c>
    </row>
    <row r="147" spans="2:2" x14ac:dyDescent="0.2">
      <c r="B147" s="331" t="s">
        <v>345</v>
      </c>
    </row>
    <row r="148" spans="2:2" x14ac:dyDescent="0.2">
      <c r="B148" s="331" t="s">
        <v>346</v>
      </c>
    </row>
    <row r="149" spans="2:2" x14ac:dyDescent="0.2">
      <c r="B149" s="334" t="s">
        <v>347</v>
      </c>
    </row>
    <row r="150" spans="2:2" x14ac:dyDescent="0.2">
      <c r="B150" s="334" t="s">
        <v>348</v>
      </c>
    </row>
    <row r="151" spans="2:2" x14ac:dyDescent="0.2">
      <c r="B151" s="334" t="s">
        <v>349</v>
      </c>
    </row>
    <row r="152" spans="2:2" x14ac:dyDescent="0.2">
      <c r="B152" s="372" t="s">
        <v>350</v>
      </c>
    </row>
    <row r="153" spans="2:2" x14ac:dyDescent="0.2">
      <c r="B153" s="334" t="s">
        <v>351</v>
      </c>
    </row>
    <row r="154" spans="2:2" x14ac:dyDescent="0.2">
      <c r="B154" s="334" t="s">
        <v>352</v>
      </c>
    </row>
    <row r="155" spans="2:2" ht="13.5" thickBot="1" x14ac:dyDescent="0.25">
      <c r="B155" s="336" t="s">
        <v>353</v>
      </c>
    </row>
    <row r="156" spans="2:2" ht="13.5" thickTop="1" x14ac:dyDescent="0.2"/>
    <row r="157" spans="2:2" x14ac:dyDescent="0.2">
      <c r="B157" s="370" t="s">
        <v>266</v>
      </c>
    </row>
    <row r="158" spans="2:2" x14ac:dyDescent="0.2">
      <c r="B158" s="371" t="s">
        <v>267</v>
      </c>
    </row>
    <row r="159" spans="2:2" x14ac:dyDescent="0.2">
      <c r="B159" s="329" t="s">
        <v>354</v>
      </c>
    </row>
    <row r="160" spans="2:2" x14ac:dyDescent="0.2">
      <c r="B160" s="329" t="s">
        <v>355</v>
      </c>
    </row>
    <row r="161" spans="2:2" x14ac:dyDescent="0.2">
      <c r="B161" s="329" t="s">
        <v>356</v>
      </c>
    </row>
    <row r="162" spans="2:2" x14ac:dyDescent="0.2">
      <c r="B162" s="329" t="s">
        <v>357</v>
      </c>
    </row>
    <row r="163" spans="2:2" x14ac:dyDescent="0.2">
      <c r="B163" s="329" t="s">
        <v>358</v>
      </c>
    </row>
    <row r="164" spans="2:2" x14ac:dyDescent="0.2">
      <c r="B164" s="329" t="s">
        <v>359</v>
      </c>
    </row>
    <row r="165" spans="2:2" x14ac:dyDescent="0.2">
      <c r="B165" s="329" t="s">
        <v>360</v>
      </c>
    </row>
    <row r="166" spans="2:2" x14ac:dyDescent="0.2">
      <c r="B166" s="331" t="s">
        <v>361</v>
      </c>
    </row>
    <row r="167" spans="2:2" x14ac:dyDescent="0.2">
      <c r="B167" s="331" t="s">
        <v>362</v>
      </c>
    </row>
    <row r="168" spans="2:2" x14ac:dyDescent="0.2">
      <c r="B168" s="331" t="s">
        <v>363</v>
      </c>
    </row>
    <row r="169" spans="2:2" x14ac:dyDescent="0.2">
      <c r="B169" s="334" t="s">
        <v>364</v>
      </c>
    </row>
    <row r="170" spans="2:2" x14ac:dyDescent="0.2">
      <c r="B170" s="334" t="s">
        <v>365</v>
      </c>
    </row>
    <row r="171" spans="2:2" x14ac:dyDescent="0.2">
      <c r="B171" s="334" t="s">
        <v>366</v>
      </c>
    </row>
    <row r="172" spans="2:2" x14ac:dyDescent="0.2">
      <c r="B172" s="372" t="s">
        <v>367</v>
      </c>
    </row>
    <row r="173" spans="2:2" x14ac:dyDescent="0.2">
      <c r="B173" s="334" t="s">
        <v>368</v>
      </c>
    </row>
    <row r="174" spans="2:2" x14ac:dyDescent="0.2">
      <c r="B174" s="334" t="s">
        <v>369</v>
      </c>
    </row>
    <row r="175" spans="2:2" ht="13.5" thickBot="1" x14ac:dyDescent="0.25">
      <c r="B175" s="336" t="s">
        <v>370</v>
      </c>
    </row>
    <row r="176" spans="2:2" ht="13.5" thickTop="1" x14ac:dyDescent="0.2"/>
    <row r="177" spans="2:2" x14ac:dyDescent="0.2">
      <c r="B177" s="370"/>
    </row>
    <row r="178" spans="2:2" x14ac:dyDescent="0.2">
      <c r="B178" s="371"/>
    </row>
    <row r="179" spans="2:2" x14ac:dyDescent="0.2">
      <c r="B179" s="329"/>
    </row>
    <row r="180" spans="2:2" x14ac:dyDescent="0.2">
      <c r="B180" s="329"/>
    </row>
    <row r="181" spans="2:2" x14ac:dyDescent="0.2">
      <c r="B181" s="329"/>
    </row>
    <row r="182" spans="2:2" x14ac:dyDescent="0.2">
      <c r="B182" s="329"/>
    </row>
    <row r="183" spans="2:2" x14ac:dyDescent="0.2">
      <c r="B183" s="329"/>
    </row>
    <row r="184" spans="2:2" x14ac:dyDescent="0.2">
      <c r="B184" s="329"/>
    </row>
    <row r="185" spans="2:2" x14ac:dyDescent="0.2">
      <c r="B185" s="329"/>
    </row>
    <row r="186" spans="2:2" x14ac:dyDescent="0.2">
      <c r="B186" s="331"/>
    </row>
    <row r="187" spans="2:2" x14ac:dyDescent="0.2">
      <c r="B187" s="331"/>
    </row>
    <row r="188" spans="2:2" x14ac:dyDescent="0.2">
      <c r="B188" s="331"/>
    </row>
    <row r="189" spans="2:2" x14ac:dyDescent="0.2">
      <c r="B189" s="334"/>
    </row>
    <row r="190" spans="2:2" x14ac:dyDescent="0.2">
      <c r="B190" s="334"/>
    </row>
    <row r="191" spans="2:2" x14ac:dyDescent="0.2">
      <c r="B191" s="334"/>
    </row>
    <row r="192" spans="2:2" x14ac:dyDescent="0.2">
      <c r="B192" s="372"/>
    </row>
    <row r="193" spans="2:2" x14ac:dyDescent="0.2">
      <c r="B193" s="334"/>
    </row>
    <row r="194" spans="2:2" x14ac:dyDescent="0.2">
      <c r="B194" s="334"/>
    </row>
    <row r="195" spans="2:2" ht="13.5" thickBot="1" x14ac:dyDescent="0.25">
      <c r="B195" s="336"/>
    </row>
    <row r="196" spans="2:2" ht="13.5" thickTop="1" x14ac:dyDescent="0.2"/>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277"/>
  <sheetViews>
    <sheetView showGridLines="0" workbookViewId="0">
      <selection activeCell="M23" sqref="M23"/>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28" t="s">
        <v>97</v>
      </c>
      <c r="B1" s="429"/>
      <c r="C1" s="429"/>
      <c r="D1" s="429"/>
      <c r="E1" s="429"/>
    </row>
    <row r="2" spans="1:5" x14ac:dyDescent="0.2">
      <c r="A2" s="364" t="s">
        <v>188</v>
      </c>
      <c r="B2" s="299"/>
      <c r="C2" s="300"/>
      <c r="D2" s="300"/>
      <c r="E2" s="300"/>
    </row>
    <row r="3" spans="1:5" x14ac:dyDescent="0.2">
      <c r="A3" s="365" t="s">
        <v>189</v>
      </c>
    </row>
    <row r="4" spans="1:5" x14ac:dyDescent="0.2">
      <c r="A4" s="365"/>
    </row>
    <row r="5" spans="1:5" x14ac:dyDescent="0.2">
      <c r="A5" s="363" t="str">
        <f>'ASA1'!C9</f>
        <v>HARRISBURG COMMUNITY UNIT SCHOOL</v>
      </c>
    </row>
    <row r="6" spans="1:5" x14ac:dyDescent="0.2">
      <c r="A6" s="363" t="str">
        <f>'ASA1'!C10</f>
        <v>20-083-0030-26</v>
      </c>
    </row>
    <row r="7" spans="1:5" x14ac:dyDescent="0.2">
      <c r="A7" s="357" t="s">
        <v>91</v>
      </c>
      <c r="B7" s="354" t="s">
        <v>87</v>
      </c>
      <c r="C7" s="300"/>
      <c r="D7" s="301" t="s">
        <v>91</v>
      </c>
      <c r="E7" s="302" t="s">
        <v>87</v>
      </c>
    </row>
    <row r="8" spans="1:5" x14ac:dyDescent="0.2">
      <c r="A8" s="358" t="s">
        <v>400</v>
      </c>
      <c r="B8" s="373">
        <v>192264</v>
      </c>
      <c r="C8" s="303"/>
      <c r="D8" s="304"/>
      <c r="E8" s="305"/>
    </row>
    <row r="9" spans="1:5" x14ac:dyDescent="0.2">
      <c r="A9" s="358" t="s">
        <v>401</v>
      </c>
      <c r="B9" s="373">
        <v>22768</v>
      </c>
      <c r="C9" s="303"/>
      <c r="D9" s="304"/>
      <c r="E9" s="305"/>
    </row>
    <row r="10" spans="1:5" x14ac:dyDescent="0.2">
      <c r="A10" s="358" t="s">
        <v>403</v>
      </c>
      <c r="B10" s="373">
        <v>2625</v>
      </c>
      <c r="C10" s="303"/>
      <c r="D10" s="304"/>
      <c r="E10" s="305"/>
    </row>
    <row r="11" spans="1:5" x14ac:dyDescent="0.2">
      <c r="A11" s="358" t="s">
        <v>404</v>
      </c>
      <c r="B11" s="373">
        <v>11603</v>
      </c>
      <c r="C11" s="303"/>
      <c r="D11" s="304"/>
      <c r="E11" s="305"/>
    </row>
    <row r="12" spans="1:5" x14ac:dyDescent="0.2">
      <c r="A12" s="358" t="s">
        <v>405</v>
      </c>
      <c r="B12" s="373">
        <v>133871</v>
      </c>
      <c r="C12" s="303"/>
      <c r="D12" s="304"/>
      <c r="E12" s="305"/>
    </row>
    <row r="13" spans="1:5" x14ac:dyDescent="0.2">
      <c r="A13" s="358" t="s">
        <v>406</v>
      </c>
      <c r="B13" s="373">
        <v>142694</v>
      </c>
      <c r="C13" s="303"/>
      <c r="D13" s="304"/>
      <c r="E13" s="305"/>
    </row>
    <row r="14" spans="1:5" x14ac:dyDescent="0.2">
      <c r="A14" s="358" t="s">
        <v>499</v>
      </c>
      <c r="B14" s="373">
        <v>16800</v>
      </c>
      <c r="C14" s="303"/>
      <c r="D14" s="304"/>
      <c r="E14" s="305"/>
    </row>
    <row r="15" spans="1:5" x14ac:dyDescent="0.2">
      <c r="A15" s="358" t="s">
        <v>407</v>
      </c>
      <c r="B15" s="373">
        <v>102519</v>
      </c>
      <c r="C15" s="303"/>
      <c r="D15" s="304"/>
      <c r="E15" s="305"/>
    </row>
    <row r="16" spans="1:5" x14ac:dyDescent="0.2">
      <c r="A16" s="358" t="s">
        <v>409</v>
      </c>
      <c r="B16" s="373">
        <v>47568</v>
      </c>
      <c r="C16" s="303"/>
      <c r="D16" s="304"/>
      <c r="E16" s="305"/>
    </row>
    <row r="17" spans="1:5" x14ac:dyDescent="0.2">
      <c r="A17" s="358" t="s">
        <v>410</v>
      </c>
      <c r="B17" s="373">
        <v>12500</v>
      </c>
      <c r="C17" s="303"/>
      <c r="D17" s="304"/>
      <c r="E17" s="305"/>
    </row>
    <row r="18" spans="1:5" x14ac:dyDescent="0.2">
      <c r="A18" s="358" t="s">
        <v>413</v>
      </c>
      <c r="B18" s="373">
        <v>4128</v>
      </c>
      <c r="C18" s="303"/>
      <c r="D18" s="304"/>
      <c r="E18" s="305"/>
    </row>
    <row r="19" spans="1:5" x14ac:dyDescent="0.2">
      <c r="A19" s="358" t="s">
        <v>414</v>
      </c>
      <c r="B19" s="373">
        <v>136183</v>
      </c>
      <c r="C19" s="303"/>
      <c r="D19" s="304"/>
      <c r="E19" s="305"/>
    </row>
    <row r="20" spans="1:5" x14ac:dyDescent="0.2">
      <c r="A20" s="358" t="s">
        <v>417</v>
      </c>
      <c r="B20" s="373">
        <v>86043</v>
      </c>
      <c r="C20" s="303"/>
      <c r="D20" s="304"/>
      <c r="E20" s="305"/>
    </row>
    <row r="21" spans="1:5" x14ac:dyDescent="0.2">
      <c r="A21" s="358" t="s">
        <v>420</v>
      </c>
      <c r="B21" s="373">
        <v>11120</v>
      </c>
      <c r="C21" s="303"/>
      <c r="D21" s="304"/>
      <c r="E21" s="305"/>
    </row>
    <row r="22" spans="1:5" x14ac:dyDescent="0.2">
      <c r="A22" s="358" t="s">
        <v>422</v>
      </c>
      <c r="B22" s="373">
        <v>92780</v>
      </c>
      <c r="C22" s="303"/>
      <c r="D22" s="304"/>
      <c r="E22" s="305"/>
    </row>
    <row r="23" spans="1:5" x14ac:dyDescent="0.2">
      <c r="A23" s="358" t="s">
        <v>500</v>
      </c>
      <c r="B23" s="373">
        <v>32230</v>
      </c>
      <c r="C23" s="303"/>
      <c r="D23" s="304"/>
      <c r="E23" s="305"/>
    </row>
    <row r="24" spans="1:5" x14ac:dyDescent="0.2">
      <c r="A24" s="358" t="s">
        <v>423</v>
      </c>
      <c r="B24" s="373">
        <v>13969</v>
      </c>
      <c r="C24" s="303"/>
      <c r="D24" s="304"/>
      <c r="E24" s="305"/>
    </row>
    <row r="25" spans="1:5" x14ac:dyDescent="0.2">
      <c r="A25" s="358" t="s">
        <v>425</v>
      </c>
      <c r="B25" s="373">
        <v>9120</v>
      </c>
      <c r="C25" s="303"/>
      <c r="D25" s="304"/>
      <c r="E25" s="305"/>
    </row>
    <row r="26" spans="1:5" x14ac:dyDescent="0.2">
      <c r="A26" s="358" t="s">
        <v>426</v>
      </c>
      <c r="B26" s="373">
        <v>38461</v>
      </c>
      <c r="C26" s="303"/>
      <c r="D26" s="304"/>
      <c r="E26" s="305"/>
    </row>
    <row r="27" spans="1:5" x14ac:dyDescent="0.2">
      <c r="A27" s="358" t="s">
        <v>501</v>
      </c>
      <c r="B27" s="373">
        <v>6764</v>
      </c>
      <c r="C27" s="303"/>
      <c r="D27" s="304"/>
      <c r="E27" s="305"/>
    </row>
    <row r="28" spans="1:5" x14ac:dyDescent="0.2">
      <c r="A28" s="358" t="s">
        <v>428</v>
      </c>
      <c r="B28" s="373">
        <v>136218</v>
      </c>
      <c r="C28" s="303"/>
      <c r="D28" s="304"/>
      <c r="E28" s="305"/>
    </row>
    <row r="29" spans="1:5" x14ac:dyDescent="0.2">
      <c r="A29" s="358" t="s">
        <v>502</v>
      </c>
      <c r="B29" s="373">
        <v>256904</v>
      </c>
      <c r="C29" s="303"/>
      <c r="D29" s="304"/>
      <c r="E29" s="305"/>
    </row>
    <row r="30" spans="1:5" x14ac:dyDescent="0.2">
      <c r="A30" s="358" t="s">
        <v>503</v>
      </c>
      <c r="B30" s="373">
        <v>26939</v>
      </c>
      <c r="C30" s="303"/>
      <c r="D30" s="304"/>
      <c r="E30" s="305"/>
    </row>
    <row r="31" spans="1:5" x14ac:dyDescent="0.2">
      <c r="A31" s="358" t="s">
        <v>504</v>
      </c>
      <c r="B31" s="373">
        <v>80416</v>
      </c>
      <c r="C31" s="303"/>
      <c r="D31" s="304"/>
      <c r="E31" s="305"/>
    </row>
    <row r="32" spans="1:5" x14ac:dyDescent="0.2">
      <c r="A32" s="359" t="s">
        <v>430</v>
      </c>
      <c r="B32" s="374">
        <v>118615</v>
      </c>
      <c r="C32" s="303"/>
      <c r="D32" s="352"/>
      <c r="E32" s="353"/>
    </row>
    <row r="33" spans="1:5" x14ac:dyDescent="0.2">
      <c r="A33" s="300"/>
      <c r="B33" s="379"/>
      <c r="C33" s="300"/>
      <c r="D33" s="306"/>
      <c r="E33" s="306"/>
    </row>
    <row r="34" spans="1:5" x14ac:dyDescent="0.2">
      <c r="A34" s="369"/>
      <c r="B34" s="380"/>
    </row>
    <row r="35" spans="1:5" x14ac:dyDescent="0.2">
      <c r="A35" s="369"/>
      <c r="B35" s="380"/>
    </row>
    <row r="36" spans="1:5" x14ac:dyDescent="0.2">
      <c r="A36" s="357" t="s">
        <v>91</v>
      </c>
      <c r="B36" s="381" t="s">
        <v>87</v>
      </c>
      <c r="C36" s="300"/>
      <c r="D36" s="301" t="s">
        <v>91</v>
      </c>
      <c r="E36" s="302" t="s">
        <v>87</v>
      </c>
    </row>
    <row r="37" spans="1:5" x14ac:dyDescent="0.2">
      <c r="A37" s="358" t="s">
        <v>432</v>
      </c>
      <c r="B37" s="373">
        <v>8000</v>
      </c>
      <c r="C37" s="303"/>
      <c r="D37" s="304"/>
      <c r="E37" s="305"/>
    </row>
    <row r="38" spans="1:5" x14ac:dyDescent="0.2">
      <c r="A38" s="358" t="s">
        <v>505</v>
      </c>
      <c r="B38" s="373">
        <v>4915</v>
      </c>
      <c r="C38" s="303"/>
      <c r="D38" s="304"/>
      <c r="E38" s="305"/>
    </row>
    <row r="39" spans="1:5" x14ac:dyDescent="0.2">
      <c r="A39" s="358" t="s">
        <v>506</v>
      </c>
      <c r="B39" s="373">
        <v>9074</v>
      </c>
      <c r="C39" s="303"/>
      <c r="D39" s="304"/>
      <c r="E39" s="305"/>
    </row>
    <row r="40" spans="1:5" x14ac:dyDescent="0.2">
      <c r="A40" s="358" t="s">
        <v>433</v>
      </c>
      <c r="B40" s="373">
        <v>4296</v>
      </c>
      <c r="C40" s="303"/>
      <c r="D40" s="304"/>
      <c r="E40" s="305"/>
    </row>
    <row r="41" spans="1:5" x14ac:dyDescent="0.2">
      <c r="A41" s="358" t="s">
        <v>434</v>
      </c>
      <c r="B41" s="373">
        <v>48101</v>
      </c>
      <c r="C41" s="303"/>
      <c r="D41" s="304"/>
      <c r="E41" s="305"/>
    </row>
    <row r="42" spans="1:5" x14ac:dyDescent="0.2">
      <c r="A42" s="358" t="s">
        <v>507</v>
      </c>
      <c r="B42" s="373">
        <v>31842</v>
      </c>
      <c r="C42" s="303"/>
      <c r="D42" s="304"/>
      <c r="E42" s="305"/>
    </row>
    <row r="43" spans="1:5" x14ac:dyDescent="0.2">
      <c r="A43" s="358" t="s">
        <v>435</v>
      </c>
      <c r="B43" s="373">
        <v>42997</v>
      </c>
      <c r="C43" s="303"/>
      <c r="D43" s="304"/>
      <c r="E43" s="305"/>
    </row>
    <row r="44" spans="1:5" x14ac:dyDescent="0.2">
      <c r="A44" s="358" t="s">
        <v>436</v>
      </c>
      <c r="B44" s="373">
        <v>97239</v>
      </c>
      <c r="C44" s="303"/>
      <c r="D44" s="304"/>
      <c r="E44" s="305"/>
    </row>
    <row r="45" spans="1:5" x14ac:dyDescent="0.2">
      <c r="A45" s="358" t="s">
        <v>438</v>
      </c>
      <c r="B45" s="373">
        <v>3181</v>
      </c>
      <c r="C45" s="303"/>
      <c r="D45" s="304"/>
      <c r="E45" s="305"/>
    </row>
    <row r="46" spans="1:5" x14ac:dyDescent="0.2">
      <c r="A46" s="358" t="s">
        <v>439</v>
      </c>
      <c r="B46" s="373">
        <v>27229</v>
      </c>
      <c r="C46" s="303"/>
      <c r="D46" s="304"/>
      <c r="E46" s="305"/>
    </row>
    <row r="47" spans="1:5" x14ac:dyDescent="0.2">
      <c r="A47" s="358" t="s">
        <v>508</v>
      </c>
      <c r="B47" s="373">
        <v>4195</v>
      </c>
      <c r="C47" s="303"/>
      <c r="D47" s="304"/>
      <c r="E47" s="305"/>
    </row>
    <row r="48" spans="1:5" x14ac:dyDescent="0.2">
      <c r="A48" s="358" t="s">
        <v>441</v>
      </c>
      <c r="B48" s="373">
        <v>2900</v>
      </c>
      <c r="C48" s="303"/>
      <c r="D48" s="304"/>
      <c r="E48" s="305"/>
    </row>
    <row r="49" spans="1:5" x14ac:dyDescent="0.2">
      <c r="A49" s="358" t="s">
        <v>442</v>
      </c>
      <c r="B49" s="373">
        <v>86396</v>
      </c>
      <c r="C49" s="303"/>
      <c r="D49" s="304"/>
      <c r="E49" s="305"/>
    </row>
    <row r="50" spans="1:5" x14ac:dyDescent="0.2">
      <c r="A50" s="358" t="s">
        <v>445</v>
      </c>
      <c r="B50" s="373">
        <v>34639</v>
      </c>
      <c r="C50" s="303"/>
      <c r="D50" s="304"/>
      <c r="E50" s="305"/>
    </row>
    <row r="51" spans="1:5" x14ac:dyDescent="0.2">
      <c r="A51" s="358" t="s">
        <v>446</v>
      </c>
      <c r="B51" s="373">
        <v>62702</v>
      </c>
      <c r="C51" s="303"/>
      <c r="D51" s="304"/>
      <c r="E51" s="305"/>
    </row>
    <row r="52" spans="1:5" x14ac:dyDescent="0.2">
      <c r="A52" s="358" t="s">
        <v>448</v>
      </c>
      <c r="B52" s="373">
        <v>13524</v>
      </c>
      <c r="C52" s="303"/>
      <c r="D52" s="304"/>
      <c r="E52" s="305"/>
    </row>
    <row r="53" spans="1:5" x14ac:dyDescent="0.2">
      <c r="A53" s="358" t="s">
        <v>449</v>
      </c>
      <c r="B53" s="373">
        <v>16800</v>
      </c>
      <c r="C53" s="303"/>
      <c r="D53" s="304"/>
      <c r="E53" s="305"/>
    </row>
    <row r="54" spans="1:5" x14ac:dyDescent="0.2">
      <c r="A54" s="358" t="s">
        <v>509</v>
      </c>
      <c r="B54" s="373">
        <v>164552</v>
      </c>
      <c r="C54" s="303"/>
      <c r="D54" s="304"/>
      <c r="E54" s="305"/>
    </row>
    <row r="55" spans="1:5" x14ac:dyDescent="0.2">
      <c r="A55" s="358" t="s">
        <v>510</v>
      </c>
      <c r="B55" s="373">
        <v>1777314</v>
      </c>
      <c r="C55" s="303"/>
      <c r="D55" s="304"/>
      <c r="E55" s="305"/>
    </row>
    <row r="56" spans="1:5" x14ac:dyDescent="0.2">
      <c r="A56" s="358" t="s">
        <v>452</v>
      </c>
      <c r="B56" s="373">
        <v>1642016</v>
      </c>
      <c r="C56" s="303"/>
      <c r="D56" s="304"/>
      <c r="E56" s="305"/>
    </row>
    <row r="57" spans="1:5" x14ac:dyDescent="0.2">
      <c r="A57" s="358" t="s">
        <v>450</v>
      </c>
      <c r="B57" s="373">
        <v>413032</v>
      </c>
      <c r="C57" s="303"/>
      <c r="D57" s="304"/>
      <c r="E57" s="305"/>
    </row>
    <row r="58" spans="1:5" x14ac:dyDescent="0.2">
      <c r="A58" s="358" t="s">
        <v>511</v>
      </c>
      <c r="B58" s="373">
        <v>15369</v>
      </c>
      <c r="C58" s="303"/>
      <c r="D58" s="304"/>
      <c r="E58" s="305"/>
    </row>
    <row r="59" spans="1:5" x14ac:dyDescent="0.2">
      <c r="A59" s="358" t="s">
        <v>512</v>
      </c>
      <c r="B59" s="373">
        <v>480565</v>
      </c>
      <c r="C59" s="303"/>
      <c r="D59" s="304"/>
      <c r="E59" s="305"/>
    </row>
    <row r="60" spans="1:5" x14ac:dyDescent="0.2">
      <c r="A60" s="358" t="s">
        <v>513</v>
      </c>
      <c r="B60" s="373">
        <v>193286</v>
      </c>
      <c r="C60" s="303"/>
      <c r="D60" s="304"/>
      <c r="E60" s="305"/>
    </row>
    <row r="61" spans="1:5" x14ac:dyDescent="0.2">
      <c r="A61" s="359" t="s">
        <v>514</v>
      </c>
      <c r="B61" s="374">
        <v>894972</v>
      </c>
      <c r="C61" s="303"/>
      <c r="D61" s="352"/>
      <c r="E61" s="353"/>
    </row>
    <row r="62" spans="1:5" x14ac:dyDescent="0.2">
      <c r="B62" s="380"/>
      <c r="D62" s="306"/>
      <c r="E62" s="306"/>
    </row>
    <row r="63" spans="1:5" x14ac:dyDescent="0.2">
      <c r="A63" s="357" t="s">
        <v>91</v>
      </c>
      <c r="B63" s="381" t="s">
        <v>87</v>
      </c>
      <c r="C63" s="300"/>
      <c r="D63" s="301" t="s">
        <v>91</v>
      </c>
      <c r="E63" s="302" t="s">
        <v>87</v>
      </c>
    </row>
    <row r="64" spans="1:5" x14ac:dyDescent="0.2">
      <c r="A64" s="358" t="s">
        <v>453</v>
      </c>
      <c r="B64" s="373">
        <v>19217</v>
      </c>
      <c r="C64" s="303"/>
      <c r="D64" s="304"/>
      <c r="E64" s="305"/>
    </row>
    <row r="65" spans="1:5" x14ac:dyDescent="0.2">
      <c r="A65" s="358" t="s">
        <v>515</v>
      </c>
      <c r="B65" s="373">
        <v>6218</v>
      </c>
      <c r="C65" s="303"/>
      <c r="D65" s="304"/>
      <c r="E65" s="305"/>
    </row>
    <row r="66" spans="1:5" x14ac:dyDescent="0.2">
      <c r="A66" s="358" t="s">
        <v>516</v>
      </c>
      <c r="B66" s="373">
        <v>3324</v>
      </c>
      <c r="C66" s="303"/>
      <c r="D66" s="304"/>
      <c r="E66" s="305"/>
    </row>
    <row r="67" spans="1:5" x14ac:dyDescent="0.2">
      <c r="A67" s="358" t="s">
        <v>454</v>
      </c>
      <c r="B67" s="373">
        <v>3286</v>
      </c>
      <c r="C67" s="303"/>
      <c r="D67" s="304"/>
      <c r="E67" s="305"/>
    </row>
    <row r="68" spans="1:5" x14ac:dyDescent="0.2">
      <c r="A68" s="358" t="s">
        <v>455</v>
      </c>
      <c r="B68" s="373">
        <v>5223</v>
      </c>
      <c r="C68" s="303"/>
      <c r="D68" s="304"/>
      <c r="E68" s="305"/>
    </row>
    <row r="69" spans="1:5" x14ac:dyDescent="0.2">
      <c r="A69" s="358" t="s">
        <v>456</v>
      </c>
      <c r="B69" s="373">
        <v>5156928</v>
      </c>
      <c r="C69" s="303"/>
      <c r="D69" s="304"/>
      <c r="E69" s="305"/>
    </row>
    <row r="70" spans="1:5" x14ac:dyDescent="0.2">
      <c r="A70" s="358" t="s">
        <v>457</v>
      </c>
      <c r="B70" s="373">
        <v>12090</v>
      </c>
      <c r="C70" s="303"/>
      <c r="D70" s="304"/>
      <c r="E70" s="305"/>
    </row>
    <row r="71" spans="1:5" x14ac:dyDescent="0.2">
      <c r="A71" s="358" t="s">
        <v>459</v>
      </c>
      <c r="B71" s="373">
        <v>61188</v>
      </c>
      <c r="C71" s="303"/>
      <c r="D71" s="304"/>
      <c r="E71" s="305"/>
    </row>
    <row r="72" spans="1:5" x14ac:dyDescent="0.2">
      <c r="A72" s="358" t="s">
        <v>460</v>
      </c>
      <c r="B72" s="373">
        <v>14841</v>
      </c>
      <c r="C72" s="303"/>
      <c r="D72" s="304"/>
      <c r="E72" s="305"/>
    </row>
    <row r="73" spans="1:5" x14ac:dyDescent="0.2">
      <c r="A73" s="358" t="s">
        <v>461</v>
      </c>
      <c r="B73" s="373">
        <v>3800</v>
      </c>
      <c r="C73" s="303"/>
      <c r="D73" s="304"/>
      <c r="E73" s="305"/>
    </row>
    <row r="74" spans="1:5" x14ac:dyDescent="0.2">
      <c r="A74" s="358" t="s">
        <v>463</v>
      </c>
      <c r="B74" s="373">
        <v>8886</v>
      </c>
      <c r="C74" s="303"/>
      <c r="D74" s="304"/>
      <c r="E74" s="305"/>
    </row>
    <row r="75" spans="1:5" x14ac:dyDescent="0.2">
      <c r="A75" s="358" t="s">
        <v>517</v>
      </c>
      <c r="B75" s="373">
        <v>2590</v>
      </c>
      <c r="C75" s="303"/>
      <c r="D75" s="304"/>
      <c r="E75" s="305"/>
    </row>
    <row r="76" spans="1:5" x14ac:dyDescent="0.2">
      <c r="A76" s="358" t="s">
        <v>465</v>
      </c>
      <c r="B76" s="373">
        <v>60225</v>
      </c>
      <c r="C76" s="303"/>
      <c r="D76" s="304"/>
      <c r="E76" s="305"/>
    </row>
    <row r="77" spans="1:5" x14ac:dyDescent="0.2">
      <c r="A77" s="358" t="s">
        <v>467</v>
      </c>
      <c r="B77" s="373">
        <v>27370</v>
      </c>
      <c r="C77" s="303"/>
      <c r="D77" s="304"/>
      <c r="E77" s="305"/>
    </row>
    <row r="78" spans="1:5" x14ac:dyDescent="0.2">
      <c r="A78" s="358" t="s">
        <v>518</v>
      </c>
      <c r="B78" s="373">
        <v>15000</v>
      </c>
      <c r="C78" s="303"/>
      <c r="D78" s="304"/>
      <c r="E78" s="305"/>
    </row>
    <row r="79" spans="1:5" x14ac:dyDescent="0.2">
      <c r="A79" s="358" t="s">
        <v>468</v>
      </c>
      <c r="B79" s="373">
        <v>12935</v>
      </c>
      <c r="C79" s="303"/>
      <c r="D79" s="304"/>
      <c r="E79" s="305"/>
    </row>
    <row r="80" spans="1:5" x14ac:dyDescent="0.2">
      <c r="A80" s="358" t="s">
        <v>519</v>
      </c>
      <c r="B80" s="373">
        <v>1606436</v>
      </c>
      <c r="C80" s="303"/>
      <c r="D80" s="304"/>
      <c r="E80" s="305"/>
    </row>
    <row r="81" spans="1:5" x14ac:dyDescent="0.2">
      <c r="A81" s="358" t="s">
        <v>520</v>
      </c>
      <c r="B81" s="373">
        <v>375</v>
      </c>
      <c r="C81" s="303"/>
      <c r="D81" s="304"/>
      <c r="E81" s="305"/>
    </row>
    <row r="82" spans="1:5" x14ac:dyDescent="0.2">
      <c r="A82" s="358" t="s">
        <v>470</v>
      </c>
      <c r="B82" s="373">
        <v>91974</v>
      </c>
      <c r="C82" s="303"/>
      <c r="D82" s="304"/>
      <c r="E82" s="305"/>
    </row>
    <row r="83" spans="1:5" x14ac:dyDescent="0.2">
      <c r="A83" s="358" t="s">
        <v>521</v>
      </c>
      <c r="B83" s="373">
        <v>3200</v>
      </c>
      <c r="C83" s="303"/>
      <c r="D83" s="304"/>
      <c r="E83" s="305"/>
    </row>
    <row r="84" spans="1:5" x14ac:dyDescent="0.2">
      <c r="A84" s="358" t="s">
        <v>474</v>
      </c>
      <c r="B84" s="373">
        <v>5767</v>
      </c>
      <c r="C84" s="303"/>
      <c r="D84" s="304"/>
      <c r="E84" s="305"/>
    </row>
    <row r="85" spans="1:5" x14ac:dyDescent="0.2">
      <c r="A85" s="358" t="s">
        <v>475</v>
      </c>
      <c r="B85" s="373">
        <v>8980</v>
      </c>
      <c r="C85" s="303"/>
      <c r="D85" s="304"/>
      <c r="E85" s="305"/>
    </row>
    <row r="86" spans="1:5" x14ac:dyDescent="0.2">
      <c r="A86" s="358" t="s">
        <v>522</v>
      </c>
      <c r="B86" s="373">
        <v>79876</v>
      </c>
      <c r="C86" s="303"/>
      <c r="D86" s="304"/>
      <c r="E86" s="305"/>
    </row>
    <row r="87" spans="1:5" x14ac:dyDescent="0.2">
      <c r="A87" s="358" t="s">
        <v>523</v>
      </c>
      <c r="B87" s="373">
        <v>34489</v>
      </c>
      <c r="C87" s="303"/>
      <c r="D87" s="304"/>
      <c r="E87" s="305"/>
    </row>
    <row r="88" spans="1:5" x14ac:dyDescent="0.2">
      <c r="A88" s="359" t="s">
        <v>477</v>
      </c>
      <c r="B88" s="374">
        <v>4300</v>
      </c>
      <c r="C88" s="303"/>
      <c r="D88" s="352"/>
      <c r="E88" s="353"/>
    </row>
    <row r="89" spans="1:5" x14ac:dyDescent="0.2">
      <c r="B89" s="380"/>
    </row>
    <row r="90" spans="1:5" x14ac:dyDescent="0.2">
      <c r="A90" s="357" t="s">
        <v>91</v>
      </c>
      <c r="B90" s="381" t="s">
        <v>87</v>
      </c>
      <c r="C90" s="300"/>
      <c r="D90" s="301" t="s">
        <v>91</v>
      </c>
      <c r="E90" s="302" t="s">
        <v>87</v>
      </c>
    </row>
    <row r="91" spans="1:5" x14ac:dyDescent="0.2">
      <c r="A91" s="358" t="s">
        <v>479</v>
      </c>
      <c r="B91" s="373">
        <v>44521</v>
      </c>
      <c r="C91" s="303"/>
      <c r="D91" s="304"/>
      <c r="E91" s="305"/>
    </row>
    <row r="92" spans="1:5" x14ac:dyDescent="0.2">
      <c r="A92" s="358" t="s">
        <v>480</v>
      </c>
      <c r="B92" s="373">
        <v>3244</v>
      </c>
      <c r="C92" s="303"/>
      <c r="D92" s="304"/>
      <c r="E92" s="305"/>
    </row>
    <row r="93" spans="1:5" x14ac:dyDescent="0.2">
      <c r="A93" s="358" t="s">
        <v>481</v>
      </c>
      <c r="B93" s="373">
        <v>16280</v>
      </c>
      <c r="C93" s="303"/>
      <c r="D93" s="304"/>
      <c r="E93" s="305"/>
    </row>
    <row r="94" spans="1:5" x14ac:dyDescent="0.2">
      <c r="A94" s="358" t="s">
        <v>483</v>
      </c>
      <c r="B94" s="373">
        <v>103734</v>
      </c>
      <c r="C94" s="303"/>
      <c r="D94" s="304"/>
      <c r="E94" s="305"/>
    </row>
    <row r="95" spans="1:5" x14ac:dyDescent="0.2">
      <c r="A95" s="358" t="s">
        <v>485</v>
      </c>
      <c r="B95" s="373">
        <v>24536</v>
      </c>
      <c r="C95" s="303"/>
      <c r="D95" s="304"/>
      <c r="E95" s="305"/>
    </row>
    <row r="96" spans="1:5" x14ac:dyDescent="0.2">
      <c r="A96" s="358" t="s">
        <v>524</v>
      </c>
      <c r="B96" s="373">
        <v>2878</v>
      </c>
      <c r="C96" s="303"/>
      <c r="D96" s="304"/>
      <c r="E96" s="305"/>
    </row>
    <row r="97" spans="1:5" x14ac:dyDescent="0.2">
      <c r="A97" s="358" t="s">
        <v>486</v>
      </c>
      <c r="B97" s="373">
        <v>8873</v>
      </c>
      <c r="C97" s="303"/>
      <c r="D97" s="304"/>
      <c r="E97" s="305"/>
    </row>
    <row r="98" spans="1:5" x14ac:dyDescent="0.2">
      <c r="A98" s="358" t="s">
        <v>487</v>
      </c>
      <c r="B98" s="373">
        <v>161409</v>
      </c>
      <c r="C98" s="303"/>
      <c r="D98" s="304"/>
      <c r="E98" s="305"/>
    </row>
    <row r="99" spans="1:5" x14ac:dyDescent="0.2">
      <c r="A99" s="358" t="s">
        <v>489</v>
      </c>
      <c r="B99" s="373">
        <v>2753</v>
      </c>
      <c r="C99" s="303"/>
      <c r="D99" s="304"/>
      <c r="E99" s="305"/>
    </row>
    <row r="100" spans="1:5" x14ac:dyDescent="0.2">
      <c r="A100" s="358" t="s">
        <v>490</v>
      </c>
      <c r="B100" s="373">
        <v>6450</v>
      </c>
      <c r="C100" s="303"/>
      <c r="D100" s="304"/>
      <c r="E100" s="305"/>
    </row>
    <row r="101" spans="1:5" x14ac:dyDescent="0.2">
      <c r="A101" s="358" t="s">
        <v>491</v>
      </c>
      <c r="B101" s="373">
        <v>27842</v>
      </c>
      <c r="C101" s="303"/>
      <c r="D101" s="304"/>
      <c r="E101" s="305"/>
    </row>
    <row r="102" spans="1:5" x14ac:dyDescent="0.2">
      <c r="A102" s="358" t="s">
        <v>494</v>
      </c>
      <c r="B102" s="373">
        <v>32015</v>
      </c>
      <c r="C102" s="303"/>
      <c r="D102" s="304"/>
      <c r="E102" s="305"/>
    </row>
    <row r="103" spans="1:5" x14ac:dyDescent="0.2">
      <c r="A103" s="358" t="s">
        <v>495</v>
      </c>
      <c r="B103" s="373">
        <v>9677</v>
      </c>
      <c r="C103" s="303"/>
      <c r="D103" s="304"/>
      <c r="E103" s="305"/>
    </row>
    <row r="104" spans="1:5" x14ac:dyDescent="0.2">
      <c r="A104" s="358" t="s">
        <v>497</v>
      </c>
      <c r="B104" s="373">
        <v>10468</v>
      </c>
      <c r="C104" s="303"/>
      <c r="D104" s="304"/>
      <c r="E104" s="305"/>
    </row>
    <row r="105" spans="1:5" x14ac:dyDescent="0.2">
      <c r="A105" s="358" t="s">
        <v>498</v>
      </c>
      <c r="B105" s="373">
        <v>11691</v>
      </c>
      <c r="C105" s="303"/>
      <c r="D105" s="304"/>
      <c r="E105" s="305"/>
    </row>
    <row r="106" spans="1:5" x14ac:dyDescent="0.2">
      <c r="A106" s="358" t="s">
        <v>525</v>
      </c>
      <c r="B106" s="373">
        <v>23425</v>
      </c>
      <c r="C106" s="303"/>
      <c r="D106" s="304"/>
      <c r="E106" s="305"/>
    </row>
    <row r="107" spans="1:5" x14ac:dyDescent="0.2">
      <c r="A107" s="358" t="s">
        <v>526</v>
      </c>
      <c r="B107" s="373">
        <v>5363</v>
      </c>
      <c r="C107" s="303"/>
      <c r="D107" s="304"/>
      <c r="E107" s="305"/>
    </row>
    <row r="108" spans="1:5" x14ac:dyDescent="0.2">
      <c r="A108" s="358" t="s">
        <v>527</v>
      </c>
      <c r="B108" s="373">
        <v>9558</v>
      </c>
      <c r="C108" s="303"/>
      <c r="D108" s="304"/>
      <c r="E108" s="305"/>
    </row>
    <row r="109" spans="1:5" x14ac:dyDescent="0.2">
      <c r="A109" s="358" t="s">
        <v>528</v>
      </c>
      <c r="B109" s="373">
        <v>261476</v>
      </c>
      <c r="C109" s="303"/>
      <c r="D109" s="304"/>
      <c r="E109" s="305"/>
    </row>
    <row r="110" spans="1:5" x14ac:dyDescent="0.2">
      <c r="A110" s="358" t="s">
        <v>529</v>
      </c>
      <c r="B110" s="373">
        <v>37752</v>
      </c>
      <c r="C110" s="303"/>
      <c r="D110" s="304"/>
      <c r="E110" s="305"/>
    </row>
    <row r="111" spans="1:5" x14ac:dyDescent="0.2">
      <c r="A111" s="358" t="s">
        <v>530</v>
      </c>
      <c r="B111" s="373">
        <v>12531</v>
      </c>
      <c r="C111" s="303"/>
      <c r="D111" s="304"/>
      <c r="E111" s="305"/>
    </row>
    <row r="112" spans="1:5" x14ac:dyDescent="0.2">
      <c r="A112" s="358" t="s">
        <v>531</v>
      </c>
      <c r="B112" s="373">
        <v>5185</v>
      </c>
      <c r="C112" s="303"/>
      <c r="D112" s="304"/>
      <c r="E112" s="305"/>
    </row>
    <row r="113" spans="1:5" x14ac:dyDescent="0.2">
      <c r="A113" s="358" t="s">
        <v>532</v>
      </c>
      <c r="B113" s="373">
        <v>5116</v>
      </c>
      <c r="C113" s="303"/>
      <c r="D113" s="304"/>
      <c r="E113" s="305"/>
    </row>
    <row r="114" spans="1:5" x14ac:dyDescent="0.2">
      <c r="A114" s="358" t="s">
        <v>533</v>
      </c>
      <c r="B114" s="373">
        <v>9664</v>
      </c>
      <c r="C114" s="303"/>
      <c r="D114" s="304"/>
      <c r="E114" s="305"/>
    </row>
    <row r="115" spans="1:5" x14ac:dyDescent="0.2">
      <c r="A115" s="359" t="s">
        <v>534</v>
      </c>
      <c r="B115" s="374">
        <v>8190</v>
      </c>
      <c r="C115" s="303"/>
      <c r="D115" s="352"/>
      <c r="E115" s="353"/>
    </row>
    <row r="116" spans="1:5" x14ac:dyDescent="0.2">
      <c r="B116" s="380"/>
    </row>
    <row r="117" spans="1:5" x14ac:dyDescent="0.2">
      <c r="A117" s="357" t="s">
        <v>91</v>
      </c>
      <c r="B117" s="381" t="s">
        <v>87</v>
      </c>
      <c r="C117" s="300"/>
      <c r="D117" s="301" t="s">
        <v>91</v>
      </c>
      <c r="E117" s="302" t="s">
        <v>87</v>
      </c>
    </row>
    <row r="118" spans="1:5" x14ac:dyDescent="0.2">
      <c r="A118" s="358" t="s">
        <v>535</v>
      </c>
      <c r="B118" s="373">
        <v>63567</v>
      </c>
      <c r="C118" s="303"/>
      <c r="D118" s="304"/>
      <c r="E118" s="305"/>
    </row>
    <row r="119" spans="1:5" x14ac:dyDescent="0.2">
      <c r="A119" s="358" t="s">
        <v>536</v>
      </c>
      <c r="B119" s="373">
        <v>33792</v>
      </c>
      <c r="C119" s="303"/>
      <c r="D119" s="304"/>
      <c r="E119" s="305"/>
    </row>
    <row r="120" spans="1:5" x14ac:dyDescent="0.2">
      <c r="A120" s="358" t="s">
        <v>537</v>
      </c>
      <c r="B120" s="373">
        <v>5465</v>
      </c>
      <c r="C120" s="303"/>
      <c r="D120" s="304"/>
      <c r="E120" s="305"/>
    </row>
    <row r="121" spans="1:5" x14ac:dyDescent="0.2">
      <c r="A121" s="358" t="s">
        <v>538</v>
      </c>
      <c r="B121" s="373">
        <v>5769</v>
      </c>
      <c r="C121" s="303"/>
      <c r="D121" s="304"/>
      <c r="E121" s="305"/>
    </row>
    <row r="122" spans="1:5" x14ac:dyDescent="0.2">
      <c r="A122" s="358" t="s">
        <v>539</v>
      </c>
      <c r="B122" s="373">
        <v>39629</v>
      </c>
      <c r="C122" s="303"/>
      <c r="D122" s="304"/>
      <c r="E122" s="305"/>
    </row>
    <row r="123" spans="1:5" x14ac:dyDescent="0.2">
      <c r="A123" s="358" t="s">
        <v>540</v>
      </c>
      <c r="B123" s="373">
        <v>167132</v>
      </c>
      <c r="C123" s="303"/>
      <c r="D123" s="304"/>
      <c r="E123" s="305"/>
    </row>
    <row r="124" spans="1:5" x14ac:dyDescent="0.2">
      <c r="A124" s="358" t="s">
        <v>541</v>
      </c>
      <c r="B124" s="373">
        <v>2600</v>
      </c>
      <c r="C124" s="303"/>
      <c r="D124" s="304"/>
      <c r="E124" s="305"/>
    </row>
    <row r="125" spans="1:5" x14ac:dyDescent="0.2">
      <c r="A125" s="358" t="s">
        <v>542</v>
      </c>
      <c r="B125" s="373">
        <v>118456</v>
      </c>
      <c r="C125" s="303"/>
      <c r="D125" s="304"/>
      <c r="E125" s="305"/>
    </row>
    <row r="126" spans="1:5" x14ac:dyDescent="0.2">
      <c r="A126" s="358" t="s">
        <v>543</v>
      </c>
      <c r="B126" s="373">
        <v>4500</v>
      </c>
      <c r="C126" s="303"/>
      <c r="D126" s="304"/>
      <c r="E126" s="305"/>
    </row>
    <row r="127" spans="1:5" x14ac:dyDescent="0.2">
      <c r="A127" s="358" t="s">
        <v>544</v>
      </c>
      <c r="B127" s="373">
        <v>22139</v>
      </c>
      <c r="C127" s="303"/>
      <c r="D127" s="304"/>
      <c r="E127" s="305"/>
    </row>
    <row r="128" spans="1:5" x14ac:dyDescent="0.2">
      <c r="A128" s="358" t="s">
        <v>545</v>
      </c>
      <c r="B128" s="373">
        <v>10231</v>
      </c>
      <c r="C128" s="303"/>
      <c r="D128" s="304"/>
      <c r="E128" s="305"/>
    </row>
    <row r="129" spans="1:5" x14ac:dyDescent="0.2">
      <c r="A129" s="358" t="s">
        <v>546</v>
      </c>
      <c r="B129" s="373">
        <v>10530</v>
      </c>
      <c r="C129" s="303"/>
      <c r="D129" s="304"/>
      <c r="E129" s="305"/>
    </row>
    <row r="130" spans="1:5" x14ac:dyDescent="0.2">
      <c r="A130" s="358" t="s">
        <v>547</v>
      </c>
      <c r="B130" s="373">
        <v>24770</v>
      </c>
      <c r="C130" s="303"/>
      <c r="D130" s="304"/>
      <c r="E130" s="305"/>
    </row>
    <row r="131" spans="1:5" x14ac:dyDescent="0.2">
      <c r="A131" s="358" t="s">
        <v>548</v>
      </c>
      <c r="B131" s="373">
        <v>2884</v>
      </c>
      <c r="C131" s="303"/>
      <c r="D131" s="304"/>
      <c r="E131" s="305"/>
    </row>
    <row r="132" spans="1:5" x14ac:dyDescent="0.2">
      <c r="A132" s="358" t="s">
        <v>549</v>
      </c>
      <c r="B132" s="373">
        <v>8780</v>
      </c>
      <c r="C132" s="303"/>
      <c r="D132" s="304"/>
      <c r="E132" s="305"/>
    </row>
    <row r="133" spans="1:5" x14ac:dyDescent="0.2">
      <c r="A133" s="358" t="s">
        <v>550</v>
      </c>
      <c r="B133" s="373">
        <v>8085</v>
      </c>
      <c r="C133" s="303"/>
      <c r="D133" s="304"/>
      <c r="E133" s="305"/>
    </row>
    <row r="134" spans="1:5" x14ac:dyDescent="0.2">
      <c r="A134" s="358" t="s">
        <v>551</v>
      </c>
      <c r="B134" s="373">
        <v>5192</v>
      </c>
      <c r="C134" s="303"/>
      <c r="D134" s="304"/>
      <c r="E134" s="305"/>
    </row>
    <row r="135" spans="1:5" x14ac:dyDescent="0.2">
      <c r="A135" s="358" t="s">
        <v>552</v>
      </c>
      <c r="B135" s="373">
        <v>14000</v>
      </c>
      <c r="C135" s="303"/>
      <c r="D135" s="304"/>
      <c r="E135" s="305"/>
    </row>
    <row r="136" spans="1:5" x14ac:dyDescent="0.2">
      <c r="A136" s="358" t="s">
        <v>553</v>
      </c>
      <c r="B136" s="373">
        <v>19144</v>
      </c>
      <c r="C136" s="303"/>
      <c r="D136" s="304"/>
      <c r="E136" s="305"/>
    </row>
    <row r="137" spans="1:5" x14ac:dyDescent="0.2">
      <c r="A137" s="358" t="s">
        <v>554</v>
      </c>
      <c r="B137" s="373">
        <v>97996</v>
      </c>
      <c r="C137" s="303"/>
      <c r="D137" s="304"/>
      <c r="E137" s="305"/>
    </row>
    <row r="138" spans="1:5" x14ac:dyDescent="0.2">
      <c r="A138" s="358" t="s">
        <v>555</v>
      </c>
      <c r="B138" s="373">
        <v>2946</v>
      </c>
      <c r="C138" s="303"/>
      <c r="D138" s="304"/>
      <c r="E138" s="305"/>
    </row>
    <row r="139" spans="1:5" x14ac:dyDescent="0.2">
      <c r="A139" s="358" t="s">
        <v>556</v>
      </c>
      <c r="B139" s="373">
        <v>33703</v>
      </c>
      <c r="C139" s="303"/>
      <c r="D139" s="304"/>
      <c r="E139" s="305"/>
    </row>
    <row r="140" spans="1:5" x14ac:dyDescent="0.2">
      <c r="A140" s="358" t="s">
        <v>557</v>
      </c>
      <c r="B140" s="373">
        <v>2557</v>
      </c>
      <c r="C140" s="303"/>
      <c r="D140" s="304"/>
      <c r="E140" s="305"/>
    </row>
    <row r="141" spans="1:5" x14ac:dyDescent="0.2">
      <c r="A141" s="358" t="s">
        <v>558</v>
      </c>
      <c r="B141" s="373">
        <v>3986</v>
      </c>
      <c r="C141" s="303"/>
      <c r="D141" s="304"/>
      <c r="E141" s="305"/>
    </row>
    <row r="142" spans="1:5" x14ac:dyDescent="0.2">
      <c r="A142" s="359" t="s">
        <v>559</v>
      </c>
      <c r="B142" s="374">
        <v>25907</v>
      </c>
      <c r="C142" s="303"/>
      <c r="D142" s="352"/>
      <c r="E142" s="353"/>
    </row>
    <row r="143" spans="1:5" x14ac:dyDescent="0.2">
      <c r="B143" s="380"/>
    </row>
    <row r="144" spans="1:5" x14ac:dyDescent="0.2">
      <c r="A144" s="357" t="s">
        <v>91</v>
      </c>
      <c r="B144" s="381" t="s">
        <v>87</v>
      </c>
      <c r="C144" s="300"/>
      <c r="D144" s="301" t="s">
        <v>91</v>
      </c>
      <c r="E144" s="302" t="s">
        <v>87</v>
      </c>
    </row>
    <row r="145" spans="1:5" x14ac:dyDescent="0.2">
      <c r="A145" s="358" t="s">
        <v>560</v>
      </c>
      <c r="B145" s="373">
        <v>18802</v>
      </c>
      <c r="C145" s="303"/>
      <c r="D145" s="304"/>
      <c r="E145" s="305"/>
    </row>
    <row r="146" spans="1:5" x14ac:dyDescent="0.2">
      <c r="A146" s="358" t="s">
        <v>561</v>
      </c>
      <c r="B146" s="373">
        <v>2743</v>
      </c>
      <c r="C146" s="303"/>
      <c r="D146" s="304"/>
      <c r="E146" s="305"/>
    </row>
    <row r="147" spans="1:5" x14ac:dyDescent="0.2">
      <c r="A147" s="358" t="s">
        <v>562</v>
      </c>
      <c r="B147" s="373">
        <v>1010775</v>
      </c>
      <c r="C147" s="303"/>
      <c r="D147" s="304"/>
      <c r="E147" s="305"/>
    </row>
    <row r="148" spans="1:5" x14ac:dyDescent="0.2">
      <c r="A148" s="358" t="s">
        <v>563</v>
      </c>
      <c r="B148" s="373">
        <v>8695</v>
      </c>
      <c r="C148" s="303"/>
      <c r="D148" s="304"/>
      <c r="E148" s="305"/>
    </row>
    <row r="149" spans="1:5" x14ac:dyDescent="0.2">
      <c r="A149" s="358" t="s">
        <v>564</v>
      </c>
      <c r="B149" s="373">
        <v>6740</v>
      </c>
      <c r="C149" s="303"/>
      <c r="D149" s="304"/>
      <c r="E149" s="305"/>
    </row>
    <row r="150" spans="1:5" x14ac:dyDescent="0.2">
      <c r="A150" s="358" t="s">
        <v>565</v>
      </c>
      <c r="B150" s="373">
        <v>7470</v>
      </c>
      <c r="C150" s="303"/>
      <c r="D150" s="304"/>
      <c r="E150" s="305"/>
    </row>
    <row r="151" spans="1:5" x14ac:dyDescent="0.2">
      <c r="A151" s="358" t="s">
        <v>566</v>
      </c>
      <c r="B151" s="373">
        <v>234298</v>
      </c>
      <c r="C151" s="303"/>
      <c r="D151" s="304"/>
      <c r="E151" s="305"/>
    </row>
    <row r="152" spans="1:5" x14ac:dyDescent="0.2">
      <c r="A152" s="358" t="s">
        <v>567</v>
      </c>
      <c r="B152" s="373">
        <v>8726</v>
      </c>
      <c r="C152" s="303"/>
      <c r="D152" s="304"/>
      <c r="E152" s="305"/>
    </row>
    <row r="153" spans="1:5" x14ac:dyDescent="0.2">
      <c r="A153" s="358" t="s">
        <v>568</v>
      </c>
      <c r="B153" s="373">
        <v>9931</v>
      </c>
      <c r="C153" s="303"/>
      <c r="D153" s="304"/>
      <c r="E153" s="305"/>
    </row>
    <row r="154" spans="1:5" x14ac:dyDescent="0.2">
      <c r="A154" s="358" t="s">
        <v>569</v>
      </c>
      <c r="B154" s="373">
        <v>5567</v>
      </c>
      <c r="C154" s="303"/>
      <c r="D154" s="304"/>
      <c r="E154" s="305"/>
    </row>
    <row r="155" spans="1:5" x14ac:dyDescent="0.2">
      <c r="A155" s="358" t="s">
        <v>570</v>
      </c>
      <c r="B155" s="373">
        <v>10493</v>
      </c>
      <c r="C155" s="303"/>
      <c r="D155" s="304"/>
      <c r="E155" s="305"/>
    </row>
    <row r="156" spans="1:5" x14ac:dyDescent="0.2">
      <c r="A156" s="358" t="s">
        <v>571</v>
      </c>
      <c r="B156" s="373">
        <v>6013</v>
      </c>
      <c r="C156" s="303"/>
      <c r="D156" s="304"/>
      <c r="E156" s="305"/>
    </row>
    <row r="157" spans="1:5" x14ac:dyDescent="0.2">
      <c r="A157" s="358" t="s">
        <v>572</v>
      </c>
      <c r="B157" s="373">
        <v>20394</v>
      </c>
      <c r="C157" s="303"/>
      <c r="D157" s="304"/>
      <c r="E157" s="305"/>
    </row>
    <row r="158" spans="1:5" x14ac:dyDescent="0.2">
      <c r="A158" s="358" t="s">
        <v>573</v>
      </c>
      <c r="B158" s="373">
        <v>3500</v>
      </c>
      <c r="C158" s="303"/>
      <c r="D158" s="304"/>
      <c r="E158" s="305"/>
    </row>
    <row r="159" spans="1:5" x14ac:dyDescent="0.2">
      <c r="A159" s="358" t="s">
        <v>574</v>
      </c>
      <c r="B159" s="373">
        <v>2750</v>
      </c>
      <c r="C159" s="303"/>
      <c r="D159" s="304"/>
      <c r="E159" s="305"/>
    </row>
    <row r="160" spans="1:5" x14ac:dyDescent="0.2">
      <c r="A160" s="358" t="s">
        <v>575</v>
      </c>
      <c r="B160" s="373">
        <v>2562</v>
      </c>
      <c r="C160" s="303"/>
      <c r="D160" s="304"/>
      <c r="E160" s="305"/>
    </row>
    <row r="161" spans="1:5" x14ac:dyDescent="0.2">
      <c r="A161" s="358" t="s">
        <v>576</v>
      </c>
      <c r="B161" s="373">
        <v>13633</v>
      </c>
      <c r="C161" s="303"/>
      <c r="D161" s="304"/>
      <c r="E161" s="305"/>
    </row>
    <row r="162" spans="1:5" x14ac:dyDescent="0.2">
      <c r="A162" s="358" t="s">
        <v>577</v>
      </c>
      <c r="B162" s="373">
        <v>7628</v>
      </c>
      <c r="C162" s="303"/>
      <c r="D162" s="304"/>
      <c r="E162" s="305"/>
    </row>
    <row r="163" spans="1:5" x14ac:dyDescent="0.2">
      <c r="A163" s="358" t="s">
        <v>578</v>
      </c>
      <c r="B163" s="373">
        <v>15126</v>
      </c>
      <c r="C163" s="303"/>
      <c r="D163" s="304"/>
      <c r="E163" s="305"/>
    </row>
    <row r="164" spans="1:5" x14ac:dyDescent="0.2">
      <c r="A164" s="358" t="s">
        <v>579</v>
      </c>
      <c r="B164" s="373">
        <v>75866</v>
      </c>
      <c r="C164" s="303"/>
      <c r="D164" s="304"/>
      <c r="E164" s="305"/>
    </row>
    <row r="165" spans="1:5" x14ac:dyDescent="0.2">
      <c r="A165" s="358" t="s">
        <v>580</v>
      </c>
      <c r="B165" s="373">
        <v>9484</v>
      </c>
      <c r="C165" s="303"/>
      <c r="D165" s="304"/>
      <c r="E165" s="305"/>
    </row>
    <row r="166" spans="1:5" x14ac:dyDescent="0.2">
      <c r="A166" s="358" t="s">
        <v>581</v>
      </c>
      <c r="B166" s="373">
        <v>22325</v>
      </c>
      <c r="C166" s="303"/>
      <c r="D166" s="304"/>
      <c r="E166" s="305"/>
    </row>
    <row r="167" spans="1:5" x14ac:dyDescent="0.2">
      <c r="A167" s="358" t="s">
        <v>582</v>
      </c>
      <c r="B167" s="373">
        <v>26295</v>
      </c>
      <c r="C167" s="303"/>
      <c r="D167" s="304"/>
      <c r="E167" s="305"/>
    </row>
    <row r="168" spans="1:5" x14ac:dyDescent="0.2">
      <c r="A168" s="358" t="s">
        <v>583</v>
      </c>
      <c r="B168" s="373">
        <v>16147</v>
      </c>
      <c r="C168" s="303"/>
      <c r="D168" s="304"/>
      <c r="E168" s="305"/>
    </row>
    <row r="169" spans="1:5" x14ac:dyDescent="0.2">
      <c r="A169" s="359" t="s">
        <v>584</v>
      </c>
      <c r="B169" s="374">
        <v>2539</v>
      </c>
      <c r="C169" s="303"/>
      <c r="D169" s="352"/>
      <c r="E169" s="353"/>
    </row>
    <row r="170" spans="1:5" x14ac:dyDescent="0.2">
      <c r="B170" s="380"/>
    </row>
    <row r="171" spans="1:5" x14ac:dyDescent="0.2">
      <c r="A171" s="357" t="s">
        <v>91</v>
      </c>
      <c r="B171" s="381" t="s">
        <v>87</v>
      </c>
      <c r="C171" s="300"/>
      <c r="D171" s="301" t="s">
        <v>91</v>
      </c>
      <c r="E171" s="302" t="s">
        <v>87</v>
      </c>
    </row>
    <row r="172" spans="1:5" x14ac:dyDescent="0.2">
      <c r="A172" s="358" t="s">
        <v>585</v>
      </c>
      <c r="B172" s="373">
        <v>22800</v>
      </c>
      <c r="C172" s="303"/>
      <c r="D172" s="304"/>
      <c r="E172" s="305"/>
    </row>
    <row r="173" spans="1:5" x14ac:dyDescent="0.2">
      <c r="A173" s="358" t="s">
        <v>586</v>
      </c>
      <c r="B173" s="373">
        <v>5822</v>
      </c>
      <c r="C173" s="303"/>
      <c r="D173" s="304"/>
      <c r="E173" s="305"/>
    </row>
    <row r="174" spans="1:5" x14ac:dyDescent="0.2">
      <c r="A174" s="358" t="s">
        <v>587</v>
      </c>
      <c r="B174" s="373">
        <v>24231</v>
      </c>
      <c r="C174" s="303"/>
      <c r="D174" s="304"/>
      <c r="E174" s="305"/>
    </row>
    <row r="175" spans="1:5" x14ac:dyDescent="0.2">
      <c r="A175" s="358" t="s">
        <v>588</v>
      </c>
      <c r="B175" s="373">
        <v>18019</v>
      </c>
      <c r="C175" s="303"/>
      <c r="D175" s="304"/>
      <c r="E175" s="305"/>
    </row>
    <row r="176" spans="1:5" x14ac:dyDescent="0.2">
      <c r="A176" s="358" t="s">
        <v>589</v>
      </c>
      <c r="B176" s="373">
        <v>80422</v>
      </c>
      <c r="C176" s="303"/>
      <c r="D176" s="304"/>
      <c r="E176" s="305"/>
    </row>
    <row r="177" spans="1:5" x14ac:dyDescent="0.2">
      <c r="A177" s="358" t="s">
        <v>590</v>
      </c>
      <c r="B177" s="373">
        <v>2500</v>
      </c>
      <c r="C177" s="303"/>
      <c r="D177" s="304"/>
      <c r="E177" s="305"/>
    </row>
    <row r="178" spans="1:5" x14ac:dyDescent="0.2">
      <c r="A178" s="358" t="s">
        <v>591</v>
      </c>
      <c r="B178" s="373">
        <v>4635</v>
      </c>
      <c r="C178" s="303"/>
      <c r="D178" s="304"/>
      <c r="E178" s="305"/>
    </row>
    <row r="179" spans="1:5" x14ac:dyDescent="0.2">
      <c r="A179" s="358" t="s">
        <v>592</v>
      </c>
      <c r="B179" s="373">
        <v>143458</v>
      </c>
      <c r="C179" s="303"/>
      <c r="D179" s="304"/>
      <c r="E179" s="305"/>
    </row>
    <row r="180" spans="1:5" x14ac:dyDescent="0.2">
      <c r="A180" s="358" t="s">
        <v>593</v>
      </c>
      <c r="B180" s="373">
        <v>4210</v>
      </c>
      <c r="C180" s="303"/>
      <c r="D180" s="304"/>
      <c r="E180" s="305"/>
    </row>
    <row r="181" spans="1:5" x14ac:dyDescent="0.2">
      <c r="A181" s="358" t="s">
        <v>594</v>
      </c>
      <c r="B181" s="373">
        <v>13265</v>
      </c>
      <c r="C181" s="303"/>
      <c r="D181" s="304"/>
      <c r="E181" s="305"/>
    </row>
    <row r="182" spans="1:5" x14ac:dyDescent="0.2">
      <c r="A182" s="358" t="s">
        <v>595</v>
      </c>
      <c r="B182" s="373">
        <v>16197</v>
      </c>
      <c r="C182" s="303"/>
      <c r="D182" s="304"/>
      <c r="E182" s="305"/>
    </row>
    <row r="183" spans="1:5" x14ac:dyDescent="0.2">
      <c r="A183" s="358" t="s">
        <v>596</v>
      </c>
      <c r="B183" s="373">
        <v>37874</v>
      </c>
      <c r="C183" s="303"/>
      <c r="D183" s="304"/>
      <c r="E183" s="305"/>
    </row>
    <row r="184" spans="1:5" x14ac:dyDescent="0.2">
      <c r="A184" s="358" t="s">
        <v>597</v>
      </c>
      <c r="B184" s="373">
        <v>1460462</v>
      </c>
      <c r="C184" s="303"/>
      <c r="D184" s="304"/>
      <c r="E184" s="305"/>
    </row>
    <row r="185" spans="1:5" x14ac:dyDescent="0.2">
      <c r="A185" s="358" t="s">
        <v>598</v>
      </c>
      <c r="B185" s="373">
        <v>4857</v>
      </c>
      <c r="C185" s="303"/>
      <c r="D185" s="304"/>
      <c r="E185" s="305"/>
    </row>
    <row r="186" spans="1:5" x14ac:dyDescent="0.2">
      <c r="A186" s="358" t="s">
        <v>599</v>
      </c>
      <c r="B186" s="373">
        <v>3500</v>
      </c>
      <c r="C186" s="303"/>
      <c r="D186" s="304"/>
      <c r="E186" s="305"/>
    </row>
    <row r="187" spans="1:5" x14ac:dyDescent="0.2">
      <c r="A187" s="358" t="s">
        <v>600</v>
      </c>
      <c r="B187" s="373">
        <v>68752</v>
      </c>
      <c r="C187" s="303"/>
      <c r="D187" s="304"/>
      <c r="E187" s="305"/>
    </row>
    <row r="188" spans="1:5" x14ac:dyDescent="0.2">
      <c r="A188" s="358" t="s">
        <v>601</v>
      </c>
      <c r="B188" s="373">
        <v>3498</v>
      </c>
      <c r="C188" s="303"/>
      <c r="D188" s="304"/>
      <c r="E188" s="305"/>
    </row>
    <row r="189" spans="1:5" x14ac:dyDescent="0.2">
      <c r="A189" s="358" t="s">
        <v>602</v>
      </c>
      <c r="B189" s="373">
        <v>4800</v>
      </c>
      <c r="C189" s="303"/>
      <c r="D189" s="304"/>
      <c r="E189" s="305"/>
    </row>
    <row r="190" spans="1:5" x14ac:dyDescent="0.2">
      <c r="A190" s="358" t="s">
        <v>603</v>
      </c>
      <c r="B190" s="373">
        <v>8796</v>
      </c>
      <c r="C190" s="303"/>
      <c r="D190" s="304"/>
      <c r="E190" s="305"/>
    </row>
    <row r="191" spans="1:5" x14ac:dyDescent="0.2">
      <c r="A191" s="358" t="s">
        <v>604</v>
      </c>
      <c r="B191" s="373">
        <v>5187</v>
      </c>
      <c r="C191" s="303"/>
      <c r="D191" s="304"/>
      <c r="E191" s="305"/>
    </row>
    <row r="192" spans="1:5" x14ac:dyDescent="0.2">
      <c r="A192" s="358" t="s">
        <v>605</v>
      </c>
      <c r="B192" s="373">
        <v>476774</v>
      </c>
      <c r="C192" s="303"/>
      <c r="D192" s="304"/>
      <c r="E192" s="305"/>
    </row>
    <row r="193" spans="1:5" x14ac:dyDescent="0.2">
      <c r="A193" s="358" t="s">
        <v>606</v>
      </c>
      <c r="B193" s="373">
        <v>7433</v>
      </c>
      <c r="C193" s="303"/>
      <c r="D193" s="304"/>
      <c r="E193" s="305"/>
    </row>
    <row r="194" spans="1:5" x14ac:dyDescent="0.2">
      <c r="A194" s="358" t="s">
        <v>607</v>
      </c>
      <c r="B194" s="373">
        <v>20500</v>
      </c>
      <c r="C194" s="303"/>
      <c r="D194" s="304"/>
      <c r="E194" s="305"/>
    </row>
    <row r="195" spans="1:5" x14ac:dyDescent="0.2">
      <c r="A195" s="358" t="s">
        <v>608</v>
      </c>
      <c r="B195" s="373">
        <v>391150</v>
      </c>
      <c r="C195" s="303"/>
      <c r="D195" s="304"/>
      <c r="E195" s="305"/>
    </row>
    <row r="196" spans="1:5" x14ac:dyDescent="0.2">
      <c r="A196" s="359" t="s">
        <v>609</v>
      </c>
      <c r="B196" s="374">
        <v>10566</v>
      </c>
      <c r="C196" s="303"/>
      <c r="D196" s="352"/>
      <c r="E196" s="353"/>
    </row>
    <row r="197" spans="1:5" x14ac:dyDescent="0.2">
      <c r="B197" s="380"/>
    </row>
    <row r="198" spans="1:5" x14ac:dyDescent="0.2">
      <c r="A198" s="357" t="s">
        <v>91</v>
      </c>
      <c r="B198" s="381" t="s">
        <v>87</v>
      </c>
      <c r="C198" s="300"/>
      <c r="D198" s="301" t="s">
        <v>91</v>
      </c>
      <c r="E198" s="302" t="s">
        <v>87</v>
      </c>
    </row>
    <row r="199" spans="1:5" x14ac:dyDescent="0.2">
      <c r="A199" s="358" t="s">
        <v>610</v>
      </c>
      <c r="B199" s="373">
        <v>4750</v>
      </c>
      <c r="C199" s="303"/>
      <c r="D199" s="304"/>
      <c r="E199" s="305"/>
    </row>
    <row r="200" spans="1:5" x14ac:dyDescent="0.2">
      <c r="A200" s="358" t="s">
        <v>611</v>
      </c>
      <c r="B200" s="373">
        <v>3470</v>
      </c>
      <c r="C200" s="303"/>
      <c r="D200" s="304"/>
      <c r="E200" s="305"/>
    </row>
    <row r="201" spans="1:5" x14ac:dyDescent="0.2">
      <c r="A201" s="358" t="s">
        <v>612</v>
      </c>
      <c r="B201" s="373">
        <v>4949</v>
      </c>
      <c r="C201" s="303"/>
      <c r="D201" s="304"/>
      <c r="E201" s="305"/>
    </row>
    <row r="202" spans="1:5" x14ac:dyDescent="0.2">
      <c r="A202" s="358" t="s">
        <v>613</v>
      </c>
      <c r="B202" s="373">
        <v>5009</v>
      </c>
      <c r="C202" s="303"/>
      <c r="D202" s="304"/>
      <c r="E202" s="305"/>
    </row>
    <row r="203" spans="1:5" x14ac:dyDescent="0.2">
      <c r="A203" s="358"/>
      <c r="B203" s="355"/>
      <c r="C203" s="303"/>
      <c r="D203" s="304"/>
      <c r="E203" s="305"/>
    </row>
    <row r="204" spans="1:5" x14ac:dyDescent="0.2">
      <c r="A204" s="358"/>
      <c r="B204" s="355"/>
      <c r="C204" s="303"/>
      <c r="D204" s="304"/>
      <c r="E204" s="305"/>
    </row>
    <row r="205" spans="1:5" x14ac:dyDescent="0.2">
      <c r="A205" s="358"/>
      <c r="B205" s="355"/>
      <c r="C205" s="303"/>
      <c r="D205" s="304"/>
      <c r="E205" s="305"/>
    </row>
    <row r="206" spans="1:5" x14ac:dyDescent="0.2">
      <c r="A206" s="358"/>
      <c r="B206" s="355"/>
      <c r="C206" s="303"/>
      <c r="D206" s="304"/>
      <c r="E206" s="305"/>
    </row>
    <row r="207" spans="1:5" x14ac:dyDescent="0.2">
      <c r="A207" s="358"/>
      <c r="B207" s="355"/>
      <c r="C207" s="303"/>
      <c r="D207" s="304"/>
      <c r="E207" s="305"/>
    </row>
    <row r="208" spans="1:5" x14ac:dyDescent="0.2">
      <c r="A208" s="358"/>
      <c r="B208" s="355"/>
      <c r="C208" s="303"/>
      <c r="D208" s="304"/>
      <c r="E208" s="305"/>
    </row>
    <row r="209" spans="1:5" x14ac:dyDescent="0.2">
      <c r="A209" s="358"/>
      <c r="B209" s="355"/>
      <c r="C209" s="303"/>
      <c r="D209" s="304"/>
      <c r="E209" s="305"/>
    </row>
    <row r="210" spans="1:5" x14ac:dyDescent="0.2">
      <c r="A210" s="358"/>
      <c r="B210" s="355"/>
      <c r="C210" s="303"/>
      <c r="D210" s="304"/>
      <c r="E210" s="305"/>
    </row>
    <row r="211" spans="1:5" x14ac:dyDescent="0.2">
      <c r="A211" s="358"/>
      <c r="B211" s="355"/>
      <c r="C211" s="303"/>
      <c r="D211" s="304"/>
      <c r="E211" s="305"/>
    </row>
    <row r="212" spans="1:5" x14ac:dyDescent="0.2">
      <c r="A212" s="358"/>
      <c r="B212" s="355"/>
      <c r="C212" s="303"/>
      <c r="D212" s="304"/>
      <c r="E212" s="305"/>
    </row>
    <row r="213" spans="1:5" x14ac:dyDescent="0.2">
      <c r="A213" s="358"/>
      <c r="B213" s="355"/>
      <c r="C213" s="303"/>
      <c r="D213" s="304"/>
      <c r="E213" s="305"/>
    </row>
    <row r="214" spans="1:5" x14ac:dyDescent="0.2">
      <c r="A214" s="358"/>
      <c r="B214" s="355"/>
      <c r="C214" s="303"/>
      <c r="D214" s="304"/>
      <c r="E214" s="305"/>
    </row>
    <row r="215" spans="1:5" x14ac:dyDescent="0.2">
      <c r="A215" s="358"/>
      <c r="B215" s="355"/>
      <c r="C215" s="303"/>
      <c r="D215" s="304"/>
      <c r="E215" s="305"/>
    </row>
    <row r="216" spans="1:5" x14ac:dyDescent="0.2">
      <c r="A216" s="358"/>
      <c r="B216" s="355"/>
      <c r="C216" s="303"/>
      <c r="D216" s="304"/>
      <c r="E216" s="305"/>
    </row>
    <row r="217" spans="1:5" x14ac:dyDescent="0.2">
      <c r="A217" s="358"/>
      <c r="B217" s="355"/>
      <c r="C217" s="303"/>
      <c r="D217" s="304"/>
      <c r="E217" s="305"/>
    </row>
    <row r="218" spans="1:5" x14ac:dyDescent="0.2">
      <c r="A218" s="358"/>
      <c r="B218" s="355"/>
      <c r="C218" s="303"/>
      <c r="D218" s="304"/>
      <c r="E218" s="305"/>
    </row>
    <row r="219" spans="1:5" x14ac:dyDescent="0.2">
      <c r="A219" s="358"/>
      <c r="B219" s="355"/>
      <c r="C219" s="303"/>
      <c r="D219" s="304"/>
      <c r="E219" s="305"/>
    </row>
    <row r="220" spans="1:5" x14ac:dyDescent="0.2">
      <c r="A220" s="358"/>
      <c r="B220" s="355"/>
      <c r="C220" s="303"/>
      <c r="D220" s="304"/>
      <c r="E220" s="305"/>
    </row>
    <row r="221" spans="1:5" x14ac:dyDescent="0.2">
      <c r="A221" s="358"/>
      <c r="B221" s="355"/>
      <c r="C221" s="303"/>
      <c r="D221" s="304"/>
      <c r="E221" s="305"/>
    </row>
    <row r="222" spans="1:5" x14ac:dyDescent="0.2">
      <c r="A222" s="358"/>
      <c r="B222" s="355"/>
      <c r="C222" s="303"/>
      <c r="D222" s="304"/>
      <c r="E222" s="305"/>
    </row>
    <row r="223" spans="1:5" x14ac:dyDescent="0.2">
      <c r="A223" s="359"/>
      <c r="B223" s="356"/>
      <c r="C223" s="303"/>
      <c r="D223" s="352"/>
      <c r="E223" s="353"/>
    </row>
    <row r="225" spans="1:5" x14ac:dyDescent="0.2">
      <c r="A225" s="357" t="s">
        <v>91</v>
      </c>
      <c r="B225" s="354" t="s">
        <v>87</v>
      </c>
      <c r="C225" s="300"/>
      <c r="D225" s="301" t="s">
        <v>91</v>
      </c>
      <c r="E225" s="302" t="s">
        <v>87</v>
      </c>
    </row>
    <row r="226" spans="1:5" x14ac:dyDescent="0.2">
      <c r="A226" s="358"/>
      <c r="B226" s="355"/>
      <c r="C226" s="303"/>
      <c r="D226" s="304"/>
      <c r="E226" s="305"/>
    </row>
    <row r="227" spans="1:5" x14ac:dyDescent="0.2">
      <c r="A227" s="358"/>
      <c r="B227" s="355"/>
      <c r="C227" s="303"/>
      <c r="D227" s="304"/>
      <c r="E227" s="305"/>
    </row>
    <row r="228" spans="1:5" x14ac:dyDescent="0.2">
      <c r="A228" s="358"/>
      <c r="B228" s="355"/>
      <c r="C228" s="303"/>
      <c r="D228" s="304"/>
      <c r="E228" s="305"/>
    </row>
    <row r="229" spans="1:5" x14ac:dyDescent="0.2">
      <c r="A229" s="358"/>
      <c r="B229" s="355"/>
      <c r="C229" s="303"/>
      <c r="D229" s="304"/>
      <c r="E229" s="305"/>
    </row>
    <row r="230" spans="1:5" x14ac:dyDescent="0.2">
      <c r="A230" s="358"/>
      <c r="B230" s="355"/>
      <c r="C230" s="303"/>
      <c r="D230" s="304"/>
      <c r="E230" s="305"/>
    </row>
    <row r="231" spans="1:5" x14ac:dyDescent="0.2">
      <c r="A231" s="358"/>
      <c r="B231" s="355"/>
      <c r="C231" s="303"/>
      <c r="D231" s="304"/>
      <c r="E231" s="305"/>
    </row>
    <row r="232" spans="1:5" x14ac:dyDescent="0.2">
      <c r="A232" s="358"/>
      <c r="B232" s="355"/>
      <c r="C232" s="303"/>
      <c r="D232" s="304"/>
      <c r="E232" s="305"/>
    </row>
    <row r="233" spans="1:5" x14ac:dyDescent="0.2">
      <c r="A233" s="358"/>
      <c r="B233" s="355"/>
      <c r="C233" s="303"/>
      <c r="D233" s="304"/>
      <c r="E233" s="305"/>
    </row>
    <row r="234" spans="1:5" x14ac:dyDescent="0.2">
      <c r="A234" s="358"/>
      <c r="B234" s="355"/>
      <c r="C234" s="303"/>
      <c r="D234" s="304"/>
      <c r="E234" s="305"/>
    </row>
    <row r="235" spans="1:5" x14ac:dyDescent="0.2">
      <c r="A235" s="358"/>
      <c r="B235" s="355"/>
      <c r="C235" s="303"/>
      <c r="D235" s="304"/>
      <c r="E235" s="305"/>
    </row>
    <row r="236" spans="1:5" x14ac:dyDescent="0.2">
      <c r="A236" s="358"/>
      <c r="B236" s="355"/>
      <c r="C236" s="303"/>
      <c r="D236" s="304"/>
      <c r="E236" s="305"/>
    </row>
    <row r="237" spans="1:5" x14ac:dyDescent="0.2">
      <c r="A237" s="358"/>
      <c r="B237" s="355"/>
      <c r="C237" s="303"/>
      <c r="D237" s="304"/>
      <c r="E237" s="305"/>
    </row>
    <row r="238" spans="1:5" x14ac:dyDescent="0.2">
      <c r="A238" s="358"/>
      <c r="B238" s="355"/>
      <c r="C238" s="303"/>
      <c r="D238" s="304"/>
      <c r="E238" s="305"/>
    </row>
    <row r="239" spans="1:5" x14ac:dyDescent="0.2">
      <c r="A239" s="358"/>
      <c r="B239" s="355"/>
      <c r="C239" s="303"/>
      <c r="D239" s="304"/>
      <c r="E239" s="305"/>
    </row>
    <row r="240" spans="1:5" x14ac:dyDescent="0.2">
      <c r="A240" s="358"/>
      <c r="B240" s="355"/>
      <c r="C240" s="303"/>
      <c r="D240" s="304"/>
      <c r="E240" s="305"/>
    </row>
    <row r="241" spans="1:5" x14ac:dyDescent="0.2">
      <c r="A241" s="358"/>
      <c r="B241" s="355"/>
      <c r="C241" s="303"/>
      <c r="D241" s="304"/>
      <c r="E241" s="305"/>
    </row>
    <row r="242" spans="1:5" x14ac:dyDescent="0.2">
      <c r="A242" s="358"/>
      <c r="B242" s="355"/>
      <c r="C242" s="303"/>
      <c r="D242" s="304"/>
      <c r="E242" s="305"/>
    </row>
    <row r="243" spans="1:5" x14ac:dyDescent="0.2">
      <c r="A243" s="358"/>
      <c r="B243" s="355"/>
      <c r="C243" s="303"/>
      <c r="D243" s="304"/>
      <c r="E243" s="305"/>
    </row>
    <row r="244" spans="1:5" x14ac:dyDescent="0.2">
      <c r="A244" s="358"/>
      <c r="B244" s="355"/>
      <c r="C244" s="303"/>
      <c r="D244" s="304"/>
      <c r="E244" s="305"/>
    </row>
    <row r="245" spans="1:5" x14ac:dyDescent="0.2">
      <c r="A245" s="358"/>
      <c r="B245" s="355"/>
      <c r="C245" s="303"/>
      <c r="D245" s="304"/>
      <c r="E245" s="305"/>
    </row>
    <row r="246" spans="1:5" x14ac:dyDescent="0.2">
      <c r="A246" s="358"/>
      <c r="B246" s="355"/>
      <c r="C246" s="303"/>
      <c r="D246" s="304"/>
      <c r="E246" s="305"/>
    </row>
    <row r="247" spans="1:5" x14ac:dyDescent="0.2">
      <c r="A247" s="358"/>
      <c r="B247" s="355"/>
      <c r="C247" s="303"/>
      <c r="D247" s="304"/>
      <c r="E247" s="305"/>
    </row>
    <row r="248" spans="1:5" x14ac:dyDescent="0.2">
      <c r="A248" s="358"/>
      <c r="B248" s="355"/>
      <c r="C248" s="303"/>
      <c r="D248" s="304"/>
      <c r="E248" s="305"/>
    </row>
    <row r="249" spans="1:5" x14ac:dyDescent="0.2">
      <c r="A249" s="358"/>
      <c r="B249" s="355"/>
      <c r="C249" s="303"/>
      <c r="D249" s="304"/>
      <c r="E249" s="305"/>
    </row>
    <row r="250" spans="1:5" x14ac:dyDescent="0.2">
      <c r="A250" s="359"/>
      <c r="B250" s="356"/>
      <c r="C250" s="303"/>
      <c r="D250" s="352"/>
      <c r="E250" s="353"/>
    </row>
    <row r="252" spans="1:5" x14ac:dyDescent="0.2">
      <c r="A252" s="357" t="s">
        <v>91</v>
      </c>
      <c r="B252" s="354" t="s">
        <v>87</v>
      </c>
      <c r="C252" s="300"/>
      <c r="D252" s="301" t="s">
        <v>91</v>
      </c>
      <c r="E252" s="302" t="s">
        <v>87</v>
      </c>
    </row>
    <row r="253" spans="1:5" x14ac:dyDescent="0.2">
      <c r="A253" s="358"/>
      <c r="B253" s="355"/>
      <c r="C253" s="303"/>
      <c r="D253" s="304"/>
      <c r="E253" s="305"/>
    </row>
    <row r="254" spans="1:5" x14ac:dyDescent="0.2">
      <c r="A254" s="358"/>
      <c r="B254" s="355"/>
      <c r="C254" s="303"/>
      <c r="D254" s="304"/>
      <c r="E254" s="305"/>
    </row>
    <row r="255" spans="1:5" x14ac:dyDescent="0.2">
      <c r="A255" s="358"/>
      <c r="B255" s="355"/>
      <c r="C255" s="303"/>
      <c r="D255" s="304"/>
      <c r="E255" s="305"/>
    </row>
    <row r="256" spans="1:5" x14ac:dyDescent="0.2">
      <c r="A256" s="358"/>
      <c r="B256" s="355"/>
      <c r="C256" s="303"/>
      <c r="D256" s="304"/>
      <c r="E256" s="305"/>
    </row>
    <row r="257" spans="1:5" x14ac:dyDescent="0.2">
      <c r="A257" s="358"/>
      <c r="B257" s="355"/>
      <c r="C257" s="303"/>
      <c r="D257" s="304"/>
      <c r="E257" s="305"/>
    </row>
    <row r="258" spans="1:5" x14ac:dyDescent="0.2">
      <c r="A258" s="358"/>
      <c r="B258" s="355"/>
      <c r="C258" s="303"/>
      <c r="D258" s="304"/>
      <c r="E258" s="305"/>
    </row>
    <row r="259" spans="1:5" x14ac:dyDescent="0.2">
      <c r="A259" s="358"/>
      <c r="B259" s="355"/>
      <c r="C259" s="303"/>
      <c r="D259" s="304"/>
      <c r="E259" s="305"/>
    </row>
    <row r="260" spans="1:5" x14ac:dyDescent="0.2">
      <c r="A260" s="358"/>
      <c r="B260" s="355"/>
      <c r="C260" s="303"/>
      <c r="D260" s="304"/>
      <c r="E260" s="305"/>
    </row>
    <row r="261" spans="1:5" x14ac:dyDescent="0.2">
      <c r="A261" s="358"/>
      <c r="B261" s="355"/>
      <c r="C261" s="303"/>
      <c r="D261" s="304"/>
      <c r="E261" s="305"/>
    </row>
    <row r="262" spans="1:5" x14ac:dyDescent="0.2">
      <c r="A262" s="358"/>
      <c r="B262" s="355"/>
      <c r="C262" s="303"/>
      <c r="D262" s="304"/>
      <c r="E262" s="305"/>
    </row>
    <row r="263" spans="1:5" x14ac:dyDescent="0.2">
      <c r="A263" s="358"/>
      <c r="B263" s="355"/>
      <c r="C263" s="303"/>
      <c r="D263" s="304"/>
      <c r="E263" s="305"/>
    </row>
    <row r="264" spans="1:5" x14ac:dyDescent="0.2">
      <c r="A264" s="358"/>
      <c r="B264" s="355"/>
      <c r="C264" s="303"/>
      <c r="D264" s="304"/>
      <c r="E264" s="305"/>
    </row>
    <row r="265" spans="1:5" x14ac:dyDescent="0.2">
      <c r="A265" s="358"/>
      <c r="B265" s="355"/>
      <c r="C265" s="303"/>
      <c r="D265" s="304"/>
      <c r="E265" s="305"/>
    </row>
    <row r="266" spans="1:5" x14ac:dyDescent="0.2">
      <c r="A266" s="358"/>
      <c r="B266" s="355"/>
      <c r="C266" s="303"/>
      <c r="D266" s="304"/>
      <c r="E266" s="305"/>
    </row>
    <row r="267" spans="1:5" x14ac:dyDescent="0.2">
      <c r="A267" s="358"/>
      <c r="B267" s="355"/>
      <c r="C267" s="303"/>
      <c r="D267" s="304"/>
      <c r="E267" s="305"/>
    </row>
    <row r="268" spans="1:5" x14ac:dyDescent="0.2">
      <c r="A268" s="358"/>
      <c r="B268" s="355"/>
      <c r="C268" s="303"/>
      <c r="D268" s="304"/>
      <c r="E268" s="305"/>
    </row>
    <row r="269" spans="1:5" x14ac:dyDescent="0.2">
      <c r="A269" s="358"/>
      <c r="B269" s="355"/>
      <c r="C269" s="303"/>
      <c r="D269" s="304"/>
      <c r="E269" s="305"/>
    </row>
    <row r="270" spans="1:5" x14ac:dyDescent="0.2">
      <c r="A270" s="358"/>
      <c r="B270" s="355"/>
      <c r="C270" s="303"/>
      <c r="D270" s="304"/>
      <c r="E270" s="305"/>
    </row>
    <row r="271" spans="1:5" x14ac:dyDescent="0.2">
      <c r="A271" s="358"/>
      <c r="B271" s="355"/>
      <c r="C271" s="303"/>
      <c r="D271" s="304"/>
      <c r="E271" s="305"/>
    </row>
    <row r="272" spans="1:5" x14ac:dyDescent="0.2">
      <c r="A272" s="358"/>
      <c r="B272" s="355"/>
      <c r="C272" s="303"/>
      <c r="D272" s="304"/>
      <c r="E272" s="305"/>
    </row>
    <row r="273" spans="1:5" x14ac:dyDescent="0.2">
      <c r="A273" s="358"/>
      <c r="B273" s="355"/>
      <c r="C273" s="303"/>
      <c r="D273" s="304"/>
      <c r="E273" s="305"/>
    </row>
    <row r="274" spans="1:5" x14ac:dyDescent="0.2">
      <c r="A274" s="358"/>
      <c r="B274" s="355"/>
      <c r="C274" s="303"/>
      <c r="D274" s="304"/>
      <c r="E274" s="305"/>
    </row>
    <row r="275" spans="1:5" x14ac:dyDescent="0.2">
      <c r="A275" s="358"/>
      <c r="B275" s="355"/>
      <c r="C275" s="303"/>
      <c r="D275" s="304"/>
      <c r="E275" s="305"/>
    </row>
    <row r="276" spans="1:5" x14ac:dyDescent="0.2">
      <c r="A276" s="358"/>
      <c r="B276" s="355"/>
      <c r="C276" s="303"/>
      <c r="D276" s="304"/>
      <c r="E276" s="305"/>
    </row>
    <row r="277" spans="1:5" x14ac:dyDescent="0.2">
      <c r="A277" s="359"/>
      <c r="B277" s="356"/>
      <c r="C277" s="303"/>
      <c r="D277" s="352"/>
      <c r="E277" s="353"/>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118"/>
  <sheetViews>
    <sheetView showGridLines="0" workbookViewId="0">
      <selection activeCell="L25" sqref="L25"/>
    </sheetView>
  </sheetViews>
  <sheetFormatPr defaultRowHeight="12.75" x14ac:dyDescent="0.2"/>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x14ac:dyDescent="0.2">
      <c r="A1" s="409" t="s">
        <v>168</v>
      </c>
      <c r="B1" s="409"/>
      <c r="C1" s="409"/>
      <c r="D1" s="409"/>
      <c r="E1" s="409"/>
      <c r="F1" s="409"/>
    </row>
    <row r="2" spans="1:6" x14ac:dyDescent="0.2">
      <c r="A2" s="277"/>
      <c r="B2" s="277"/>
      <c r="C2" s="277"/>
      <c r="D2" s="277"/>
      <c r="E2" s="277"/>
      <c r="F2" s="277"/>
    </row>
    <row r="3" spans="1:6" x14ac:dyDescent="0.2">
      <c r="B3" s="152" t="s">
        <v>101</v>
      </c>
    </row>
    <row r="4" spans="1:6" x14ac:dyDescent="0.2">
      <c r="B4" s="152" t="s">
        <v>102</v>
      </c>
    </row>
    <row r="5" spans="1:6" x14ac:dyDescent="0.2">
      <c r="B5" s="92"/>
    </row>
    <row r="6" spans="1:6" x14ac:dyDescent="0.2">
      <c r="B6" s="366" t="str">
        <f>'ASA1'!C9</f>
        <v>HARRISBURG COMMUNITY UNIT SCHOOL</v>
      </c>
    </row>
    <row r="7" spans="1:6" x14ac:dyDescent="0.2">
      <c r="B7" s="87" t="str">
        <f>'ASA1'!C10</f>
        <v>20-083-0030-26</v>
      </c>
    </row>
    <row r="8" spans="1:6" x14ac:dyDescent="0.2">
      <c r="B8" s="84"/>
    </row>
    <row r="9" spans="1:6" x14ac:dyDescent="0.2">
      <c r="B9" s="430" t="s">
        <v>100</v>
      </c>
      <c r="C9" s="431"/>
      <c r="D9" s="431"/>
      <c r="E9" s="431"/>
      <c r="F9" s="431"/>
    </row>
    <row r="10" spans="1:6" x14ac:dyDescent="0.2">
      <c r="B10" s="85"/>
      <c r="C10" s="83"/>
    </row>
    <row r="11" spans="1:6" x14ac:dyDescent="0.2">
      <c r="B11" s="357" t="s">
        <v>91</v>
      </c>
      <c r="C11" s="354" t="s">
        <v>87</v>
      </c>
      <c r="D11" s="88"/>
      <c r="E11" s="301" t="s">
        <v>91</v>
      </c>
      <c r="F11" s="302" t="s">
        <v>87</v>
      </c>
    </row>
    <row r="12" spans="1:6" s="89" customFormat="1" ht="14.65" customHeight="1" x14ac:dyDescent="0.2">
      <c r="B12" s="358" t="s">
        <v>614</v>
      </c>
      <c r="C12" s="373">
        <v>1434</v>
      </c>
      <c r="E12" s="304"/>
      <c r="F12" s="305"/>
    </row>
    <row r="13" spans="1:6" s="89" customFormat="1" ht="14.65" customHeight="1" x14ac:dyDescent="0.2">
      <c r="B13" s="358" t="s">
        <v>402</v>
      </c>
      <c r="C13" s="373">
        <v>1140</v>
      </c>
      <c r="E13" s="304"/>
      <c r="F13" s="305"/>
    </row>
    <row r="14" spans="1:6" s="89" customFormat="1" ht="14.65" customHeight="1" x14ac:dyDescent="0.2">
      <c r="B14" s="358" t="s">
        <v>615</v>
      </c>
      <c r="C14" s="373">
        <v>1658</v>
      </c>
      <c r="E14" s="304"/>
      <c r="F14" s="305"/>
    </row>
    <row r="15" spans="1:6" s="89" customFormat="1" ht="14.65" customHeight="1" x14ac:dyDescent="0.2">
      <c r="B15" s="358" t="s">
        <v>616</v>
      </c>
      <c r="C15" s="373">
        <v>1200</v>
      </c>
      <c r="E15" s="304"/>
      <c r="F15" s="305"/>
    </row>
    <row r="16" spans="1:6" s="89" customFormat="1" ht="14.65" customHeight="1" x14ac:dyDescent="0.2">
      <c r="B16" s="358" t="s">
        <v>617</v>
      </c>
      <c r="C16" s="373">
        <v>1705</v>
      </c>
      <c r="E16" s="304"/>
      <c r="F16" s="305"/>
    </row>
    <row r="17" spans="2:6" s="89" customFormat="1" ht="14.65" customHeight="1" x14ac:dyDescent="0.2">
      <c r="B17" s="358" t="s">
        <v>408</v>
      </c>
      <c r="C17" s="373">
        <v>2007</v>
      </c>
      <c r="E17" s="304"/>
      <c r="F17" s="305"/>
    </row>
    <row r="18" spans="2:6" s="89" customFormat="1" ht="14.65" customHeight="1" x14ac:dyDescent="0.2">
      <c r="B18" s="358" t="s">
        <v>411</v>
      </c>
      <c r="C18" s="373">
        <v>1525</v>
      </c>
      <c r="E18" s="304"/>
      <c r="F18" s="305"/>
    </row>
    <row r="19" spans="2:6" s="89" customFormat="1" ht="14.65" customHeight="1" x14ac:dyDescent="0.2">
      <c r="B19" s="358" t="s">
        <v>412</v>
      </c>
      <c r="C19" s="373">
        <v>1309</v>
      </c>
      <c r="E19" s="304"/>
      <c r="F19" s="305"/>
    </row>
    <row r="20" spans="2:6" s="89" customFormat="1" ht="14.65" customHeight="1" x14ac:dyDescent="0.2">
      <c r="B20" s="358" t="s">
        <v>618</v>
      </c>
      <c r="C20" s="373">
        <v>1410</v>
      </c>
      <c r="E20" s="304"/>
      <c r="F20" s="305"/>
    </row>
    <row r="21" spans="2:6" s="89" customFormat="1" ht="14.65" customHeight="1" x14ac:dyDescent="0.2">
      <c r="B21" s="358" t="s">
        <v>415</v>
      </c>
      <c r="C21" s="373">
        <v>1000</v>
      </c>
      <c r="E21" s="304"/>
      <c r="F21" s="305"/>
    </row>
    <row r="22" spans="2:6" s="89" customFormat="1" ht="14.65" customHeight="1" x14ac:dyDescent="0.2">
      <c r="B22" s="358" t="s">
        <v>416</v>
      </c>
      <c r="C22" s="373">
        <v>1288</v>
      </c>
      <c r="E22" s="304"/>
      <c r="F22" s="305"/>
    </row>
    <row r="23" spans="2:6" s="89" customFormat="1" ht="14.65" customHeight="1" x14ac:dyDescent="0.2">
      <c r="B23" s="358" t="s">
        <v>418</v>
      </c>
      <c r="C23" s="373">
        <v>1793</v>
      </c>
      <c r="E23" s="304"/>
      <c r="F23" s="305"/>
    </row>
    <row r="24" spans="2:6" s="89" customFormat="1" ht="14.65" customHeight="1" x14ac:dyDescent="0.2">
      <c r="B24" s="358" t="s">
        <v>419</v>
      </c>
      <c r="C24" s="373">
        <v>1050</v>
      </c>
      <c r="E24" s="304"/>
      <c r="F24" s="305"/>
    </row>
    <row r="25" spans="2:6" s="89" customFormat="1" ht="14.65" customHeight="1" x14ac:dyDescent="0.2">
      <c r="B25" s="358" t="s">
        <v>421</v>
      </c>
      <c r="C25" s="373">
        <v>1895</v>
      </c>
      <c r="E25" s="304"/>
      <c r="F25" s="305"/>
    </row>
    <row r="26" spans="2:6" s="89" customFormat="1" ht="14.65" customHeight="1" x14ac:dyDescent="0.2">
      <c r="B26" s="358" t="s">
        <v>619</v>
      </c>
      <c r="C26" s="373">
        <v>1157</v>
      </c>
      <c r="E26" s="304"/>
      <c r="F26" s="305"/>
    </row>
    <row r="27" spans="2:6" s="89" customFormat="1" ht="14.65" customHeight="1" x14ac:dyDescent="0.2">
      <c r="B27" s="358" t="s">
        <v>424</v>
      </c>
      <c r="C27" s="373">
        <v>2040</v>
      </c>
      <c r="E27" s="304"/>
      <c r="F27" s="305"/>
    </row>
    <row r="28" spans="2:6" s="89" customFormat="1" ht="14.65" customHeight="1" x14ac:dyDescent="0.2">
      <c r="B28" s="358" t="s">
        <v>427</v>
      </c>
      <c r="C28" s="373">
        <v>1580</v>
      </c>
      <c r="E28" s="304"/>
      <c r="F28" s="305"/>
    </row>
    <row r="29" spans="2:6" s="89" customFormat="1" ht="14.65" customHeight="1" x14ac:dyDescent="0.2">
      <c r="B29" s="358" t="s">
        <v>620</v>
      </c>
      <c r="C29" s="373">
        <v>1058</v>
      </c>
      <c r="E29" s="304"/>
      <c r="F29" s="305"/>
    </row>
    <row r="30" spans="2:6" s="89" customFormat="1" ht="14.65" customHeight="1" x14ac:dyDescent="0.2">
      <c r="B30" s="358" t="s">
        <v>429</v>
      </c>
      <c r="C30" s="373">
        <v>1134</v>
      </c>
      <c r="E30" s="304"/>
      <c r="F30" s="305"/>
    </row>
    <row r="31" spans="2:6" s="89" customFormat="1" ht="14.65" customHeight="1" x14ac:dyDescent="0.2">
      <c r="B31" s="358" t="s">
        <v>431</v>
      </c>
      <c r="C31" s="373">
        <v>1120</v>
      </c>
      <c r="E31" s="304"/>
      <c r="F31" s="305"/>
    </row>
    <row r="32" spans="2:6" s="89" customFormat="1" ht="14.65" customHeight="1" x14ac:dyDescent="0.2">
      <c r="B32" s="358" t="s">
        <v>621</v>
      </c>
      <c r="C32" s="373">
        <v>2000</v>
      </c>
      <c r="E32" s="304"/>
      <c r="F32" s="305"/>
    </row>
    <row r="33" spans="2:6" s="89" customFormat="1" ht="14.65" customHeight="1" x14ac:dyDescent="0.2">
      <c r="B33" s="358" t="s">
        <v>622</v>
      </c>
      <c r="C33" s="373">
        <v>1590</v>
      </c>
      <c r="E33" s="304"/>
      <c r="F33" s="305"/>
    </row>
    <row r="34" spans="2:6" s="89" customFormat="1" ht="14.65" customHeight="1" x14ac:dyDescent="0.2">
      <c r="B34" s="358" t="s">
        <v>437</v>
      </c>
      <c r="C34" s="373">
        <v>1625</v>
      </c>
      <c r="E34" s="304"/>
      <c r="F34" s="305"/>
    </row>
    <row r="35" spans="2:6" s="89" customFormat="1" ht="14.65" customHeight="1" x14ac:dyDescent="0.2">
      <c r="B35" s="358" t="s">
        <v>443</v>
      </c>
      <c r="C35" s="373">
        <v>1674</v>
      </c>
      <c r="E35" s="304"/>
      <c r="F35" s="305"/>
    </row>
    <row r="36" spans="2:6" s="89" customFormat="1" x14ac:dyDescent="0.2">
      <c r="B36" s="359" t="s">
        <v>444</v>
      </c>
      <c r="C36" s="374">
        <v>2157</v>
      </c>
      <c r="E36" s="352"/>
      <c r="F36" s="353"/>
    </row>
    <row r="37" spans="2:6" x14ac:dyDescent="0.2">
      <c r="C37" s="375"/>
    </row>
    <row r="38" spans="2:6" x14ac:dyDescent="0.2">
      <c r="C38" s="375"/>
    </row>
    <row r="39" spans="2:6" x14ac:dyDescent="0.2">
      <c r="B39" s="301" t="s">
        <v>91</v>
      </c>
      <c r="C39" s="376" t="s">
        <v>87</v>
      </c>
    </row>
    <row r="40" spans="2:6" x14ac:dyDescent="0.2">
      <c r="B40" s="304" t="s">
        <v>451</v>
      </c>
      <c r="C40" s="377">
        <v>2030</v>
      </c>
    </row>
    <row r="41" spans="2:6" x14ac:dyDescent="0.2">
      <c r="B41" s="304" t="s">
        <v>623</v>
      </c>
      <c r="C41" s="377">
        <v>1260</v>
      </c>
    </row>
    <row r="42" spans="2:6" x14ac:dyDescent="0.2">
      <c r="B42" s="304" t="s">
        <v>624</v>
      </c>
      <c r="C42" s="377">
        <v>1189</v>
      </c>
    </row>
    <row r="43" spans="2:6" x14ac:dyDescent="0.2">
      <c r="B43" s="304" t="s">
        <v>625</v>
      </c>
      <c r="C43" s="377">
        <v>1060</v>
      </c>
    </row>
    <row r="44" spans="2:6" x14ac:dyDescent="0.2">
      <c r="B44" s="304" t="s">
        <v>626</v>
      </c>
      <c r="C44" s="377">
        <v>1795</v>
      </c>
    </row>
    <row r="45" spans="2:6" x14ac:dyDescent="0.2">
      <c r="B45" s="304" t="s">
        <v>627</v>
      </c>
      <c r="C45" s="377">
        <v>1060</v>
      </c>
    </row>
    <row r="46" spans="2:6" x14ac:dyDescent="0.2">
      <c r="B46" s="304" t="s">
        <v>464</v>
      </c>
      <c r="C46" s="377">
        <v>1352</v>
      </c>
    </row>
    <row r="47" spans="2:6" x14ac:dyDescent="0.2">
      <c r="B47" s="304" t="s">
        <v>466</v>
      </c>
      <c r="C47" s="377">
        <v>2310</v>
      </c>
    </row>
    <row r="48" spans="2:6" x14ac:dyDescent="0.2">
      <c r="B48" s="304" t="s">
        <v>628</v>
      </c>
      <c r="C48" s="377">
        <v>1541</v>
      </c>
    </row>
    <row r="49" spans="2:3" x14ac:dyDescent="0.2">
      <c r="B49" s="304" t="s">
        <v>629</v>
      </c>
      <c r="C49" s="377">
        <v>1191</v>
      </c>
    </row>
    <row r="50" spans="2:3" x14ac:dyDescent="0.2">
      <c r="B50" s="304" t="s">
        <v>473</v>
      </c>
      <c r="C50" s="377">
        <v>1000</v>
      </c>
    </row>
    <row r="51" spans="2:3" x14ac:dyDescent="0.2">
      <c r="B51" s="304" t="s">
        <v>476</v>
      </c>
      <c r="C51" s="377">
        <v>2056</v>
      </c>
    </row>
    <row r="52" spans="2:3" x14ac:dyDescent="0.2">
      <c r="B52" s="304" t="s">
        <v>630</v>
      </c>
      <c r="C52" s="377">
        <v>1100</v>
      </c>
    </row>
    <row r="53" spans="2:3" x14ac:dyDescent="0.2">
      <c r="B53" s="304" t="s">
        <v>631</v>
      </c>
      <c r="C53" s="377">
        <v>2350</v>
      </c>
    </row>
    <row r="54" spans="2:3" x14ac:dyDescent="0.2">
      <c r="B54" s="304" t="s">
        <v>632</v>
      </c>
      <c r="C54" s="377">
        <v>2377</v>
      </c>
    </row>
    <row r="55" spans="2:3" x14ac:dyDescent="0.2">
      <c r="B55" s="304" t="s">
        <v>492</v>
      </c>
      <c r="C55" s="377">
        <v>1946</v>
      </c>
    </row>
    <row r="56" spans="2:3" x14ac:dyDescent="0.2">
      <c r="B56" s="304" t="s">
        <v>633</v>
      </c>
      <c r="C56" s="377">
        <v>1814</v>
      </c>
    </row>
    <row r="57" spans="2:3" x14ac:dyDescent="0.2">
      <c r="B57" s="304" t="s">
        <v>634</v>
      </c>
      <c r="C57" s="377">
        <v>1350</v>
      </c>
    </row>
    <row r="58" spans="2:3" x14ac:dyDescent="0.2">
      <c r="B58" s="304" t="s">
        <v>496</v>
      </c>
      <c r="C58" s="377">
        <v>2493</v>
      </c>
    </row>
    <row r="59" spans="2:3" x14ac:dyDescent="0.2">
      <c r="B59" s="304" t="s">
        <v>635</v>
      </c>
      <c r="C59" s="377">
        <v>1000</v>
      </c>
    </row>
    <row r="60" spans="2:3" x14ac:dyDescent="0.2">
      <c r="B60" s="304" t="s">
        <v>636</v>
      </c>
      <c r="C60" s="377">
        <v>1872</v>
      </c>
    </row>
    <row r="61" spans="2:3" x14ac:dyDescent="0.2">
      <c r="B61" s="304" t="s">
        <v>637</v>
      </c>
      <c r="C61" s="377">
        <v>1053</v>
      </c>
    </row>
    <row r="62" spans="2:3" x14ac:dyDescent="0.2">
      <c r="B62" s="304" t="s">
        <v>638</v>
      </c>
      <c r="C62" s="377">
        <v>1302</v>
      </c>
    </row>
    <row r="63" spans="2:3" x14ac:dyDescent="0.2">
      <c r="B63" s="304" t="s">
        <v>639</v>
      </c>
      <c r="C63" s="377">
        <v>1200</v>
      </c>
    </row>
    <row r="64" spans="2:3" x14ac:dyDescent="0.2">
      <c r="B64" s="352"/>
      <c r="C64" s="378"/>
    </row>
    <row r="65" spans="2:3" x14ac:dyDescent="0.2">
      <c r="C65" s="375"/>
    </row>
    <row r="66" spans="2:3" x14ac:dyDescent="0.2">
      <c r="B66" s="301" t="s">
        <v>91</v>
      </c>
      <c r="C66" s="376" t="s">
        <v>87</v>
      </c>
    </row>
    <row r="67" spans="2:3" x14ac:dyDescent="0.2">
      <c r="B67" s="304" t="s">
        <v>640</v>
      </c>
      <c r="C67" s="377">
        <v>1813</v>
      </c>
    </row>
    <row r="68" spans="2:3" x14ac:dyDescent="0.2">
      <c r="B68" s="304" t="s">
        <v>641</v>
      </c>
      <c r="C68" s="377">
        <v>2023</v>
      </c>
    </row>
    <row r="69" spans="2:3" x14ac:dyDescent="0.2">
      <c r="B69" s="304" t="s">
        <v>642</v>
      </c>
      <c r="C69" s="377">
        <v>1604</v>
      </c>
    </row>
    <row r="70" spans="2:3" x14ac:dyDescent="0.2">
      <c r="B70" s="304" t="s">
        <v>643</v>
      </c>
      <c r="C70" s="377">
        <v>1626</v>
      </c>
    </row>
    <row r="71" spans="2:3" x14ac:dyDescent="0.2">
      <c r="B71" s="304" t="s">
        <v>644</v>
      </c>
      <c r="C71" s="377">
        <v>1185</v>
      </c>
    </row>
    <row r="72" spans="2:3" x14ac:dyDescent="0.2">
      <c r="B72" s="304" t="s">
        <v>645</v>
      </c>
      <c r="C72" s="377">
        <v>1620</v>
      </c>
    </row>
    <row r="73" spans="2:3" x14ac:dyDescent="0.2">
      <c r="B73" s="304" t="s">
        <v>646</v>
      </c>
      <c r="C73" s="377">
        <v>1475</v>
      </c>
    </row>
    <row r="74" spans="2:3" x14ac:dyDescent="0.2">
      <c r="B74" s="304" t="s">
        <v>647</v>
      </c>
      <c r="C74" s="377">
        <v>2108</v>
      </c>
    </row>
    <row r="75" spans="2:3" x14ac:dyDescent="0.2">
      <c r="B75" s="304" t="s">
        <v>648</v>
      </c>
      <c r="C75" s="377">
        <v>1000</v>
      </c>
    </row>
    <row r="76" spans="2:3" x14ac:dyDescent="0.2">
      <c r="B76" s="304" t="s">
        <v>649</v>
      </c>
      <c r="C76" s="377">
        <v>2425</v>
      </c>
    </row>
    <row r="77" spans="2:3" x14ac:dyDescent="0.2">
      <c r="B77" s="304" t="s">
        <v>650</v>
      </c>
      <c r="C77" s="377">
        <v>1604</v>
      </c>
    </row>
    <row r="78" spans="2:3" x14ac:dyDescent="0.2">
      <c r="B78" s="304" t="s">
        <v>651</v>
      </c>
      <c r="C78" s="377">
        <v>1085</v>
      </c>
    </row>
    <row r="79" spans="2:3" x14ac:dyDescent="0.2">
      <c r="B79" s="304" t="s">
        <v>652</v>
      </c>
      <c r="C79" s="377">
        <v>1162</v>
      </c>
    </row>
    <row r="80" spans="2:3" x14ac:dyDescent="0.2">
      <c r="B80" s="304" t="s">
        <v>653</v>
      </c>
      <c r="C80" s="377">
        <v>1642</v>
      </c>
    </row>
    <row r="81" spans="2:3" x14ac:dyDescent="0.2">
      <c r="B81" s="304" t="s">
        <v>654</v>
      </c>
      <c r="C81" s="377">
        <v>1200</v>
      </c>
    </row>
    <row r="82" spans="2:3" x14ac:dyDescent="0.2">
      <c r="B82" s="304" t="s">
        <v>655</v>
      </c>
      <c r="C82" s="377">
        <v>2447</v>
      </c>
    </row>
    <row r="83" spans="2:3" x14ac:dyDescent="0.2">
      <c r="B83" s="304" t="s">
        <v>656</v>
      </c>
      <c r="C83" s="377">
        <v>1512</v>
      </c>
    </row>
    <row r="84" spans="2:3" x14ac:dyDescent="0.2">
      <c r="B84" s="304" t="s">
        <v>657</v>
      </c>
      <c r="C84" s="377">
        <v>1475</v>
      </c>
    </row>
    <row r="85" spans="2:3" x14ac:dyDescent="0.2">
      <c r="B85" s="304" t="s">
        <v>658</v>
      </c>
      <c r="C85" s="377">
        <v>1010</v>
      </c>
    </row>
    <row r="86" spans="2:3" x14ac:dyDescent="0.2">
      <c r="B86" s="304" t="s">
        <v>659</v>
      </c>
      <c r="C86" s="377">
        <v>1000</v>
      </c>
    </row>
    <row r="87" spans="2:3" x14ac:dyDescent="0.2">
      <c r="B87" s="304" t="s">
        <v>660</v>
      </c>
      <c r="C87" s="377">
        <v>1210</v>
      </c>
    </row>
    <row r="88" spans="2:3" x14ac:dyDescent="0.2">
      <c r="B88" s="304" t="s">
        <v>661</v>
      </c>
      <c r="C88" s="377">
        <v>1255</v>
      </c>
    </row>
    <row r="89" spans="2:3" x14ac:dyDescent="0.2">
      <c r="B89" s="304" t="s">
        <v>662</v>
      </c>
      <c r="C89" s="377">
        <v>1010</v>
      </c>
    </row>
    <row r="90" spans="2:3" x14ac:dyDescent="0.2">
      <c r="B90" s="304" t="s">
        <v>663</v>
      </c>
      <c r="C90" s="377">
        <v>1914</v>
      </c>
    </row>
    <row r="91" spans="2:3" x14ac:dyDescent="0.2">
      <c r="B91" s="352"/>
      <c r="C91" s="378"/>
    </row>
    <row r="92" spans="2:3" x14ac:dyDescent="0.2">
      <c r="C92" s="375"/>
    </row>
    <row r="93" spans="2:3" x14ac:dyDescent="0.2">
      <c r="B93" s="301" t="s">
        <v>91</v>
      </c>
      <c r="C93" s="376" t="s">
        <v>87</v>
      </c>
    </row>
    <row r="94" spans="2:3" x14ac:dyDescent="0.2">
      <c r="B94" s="304" t="s">
        <v>664</v>
      </c>
      <c r="C94" s="377">
        <v>1279</v>
      </c>
    </row>
    <row r="95" spans="2:3" x14ac:dyDescent="0.2">
      <c r="B95" s="304" t="s">
        <v>665</v>
      </c>
      <c r="C95" s="377">
        <v>1021</v>
      </c>
    </row>
    <row r="96" spans="2:3" x14ac:dyDescent="0.2">
      <c r="B96" s="304" t="s">
        <v>666</v>
      </c>
      <c r="C96" s="377">
        <v>1910</v>
      </c>
    </row>
    <row r="97" spans="2:3" x14ac:dyDescent="0.2">
      <c r="B97" s="304" t="s">
        <v>667</v>
      </c>
      <c r="C97" s="377">
        <v>2037</v>
      </c>
    </row>
    <row r="98" spans="2:3" x14ac:dyDescent="0.2">
      <c r="B98" s="304" t="s">
        <v>668</v>
      </c>
      <c r="C98" s="377">
        <v>1083</v>
      </c>
    </row>
    <row r="99" spans="2:3" x14ac:dyDescent="0.2">
      <c r="B99" s="304" t="s">
        <v>669</v>
      </c>
      <c r="C99" s="377">
        <v>1384</v>
      </c>
    </row>
    <row r="100" spans="2:3" x14ac:dyDescent="0.2">
      <c r="B100" s="304" t="s">
        <v>670</v>
      </c>
      <c r="C100" s="377">
        <v>1301</v>
      </c>
    </row>
    <row r="101" spans="2:3" x14ac:dyDescent="0.2">
      <c r="B101" s="304" t="s">
        <v>671</v>
      </c>
      <c r="C101" s="377">
        <v>2429</v>
      </c>
    </row>
    <row r="102" spans="2:3" x14ac:dyDescent="0.2">
      <c r="B102" s="304" t="s">
        <v>672</v>
      </c>
      <c r="C102" s="377">
        <v>1286</v>
      </c>
    </row>
    <row r="103" spans="2:3" x14ac:dyDescent="0.2">
      <c r="B103" s="304" t="s">
        <v>673</v>
      </c>
      <c r="C103" s="377">
        <v>1389</v>
      </c>
    </row>
    <row r="104" spans="2:3" x14ac:dyDescent="0.2">
      <c r="B104" s="304" t="s">
        <v>674</v>
      </c>
      <c r="C104" s="377">
        <v>1378</v>
      </c>
    </row>
    <row r="105" spans="2:3" x14ac:dyDescent="0.2">
      <c r="B105" s="304" t="s">
        <v>675</v>
      </c>
      <c r="C105" s="377">
        <v>2175</v>
      </c>
    </row>
    <row r="106" spans="2:3" x14ac:dyDescent="0.2">
      <c r="B106" s="304"/>
      <c r="C106" s="377"/>
    </row>
    <row r="107" spans="2:3" x14ac:dyDescent="0.2">
      <c r="B107" s="304"/>
      <c r="C107" s="305"/>
    </row>
    <row r="108" spans="2:3" x14ac:dyDescent="0.2">
      <c r="B108" s="304"/>
      <c r="C108" s="305"/>
    </row>
    <row r="109" spans="2:3" x14ac:dyDescent="0.2">
      <c r="B109" s="304"/>
      <c r="C109" s="305"/>
    </row>
    <row r="110" spans="2:3" x14ac:dyDescent="0.2">
      <c r="B110" s="304"/>
      <c r="C110" s="305"/>
    </row>
    <row r="111" spans="2:3" x14ac:dyDescent="0.2">
      <c r="B111" s="304"/>
      <c r="C111" s="305"/>
    </row>
    <row r="112" spans="2:3" x14ac:dyDescent="0.2">
      <c r="B112" s="304"/>
      <c r="C112" s="305"/>
    </row>
    <row r="113" spans="2:3" x14ac:dyDescent="0.2">
      <c r="B113" s="304"/>
      <c r="C113" s="305"/>
    </row>
    <row r="114" spans="2:3" x14ac:dyDescent="0.2">
      <c r="B114" s="304"/>
      <c r="C114" s="305"/>
    </row>
    <row r="115" spans="2:3" x14ac:dyDescent="0.2">
      <c r="B115" s="304"/>
      <c r="C115" s="305"/>
    </row>
    <row r="116" spans="2:3" x14ac:dyDescent="0.2">
      <c r="B116" s="304"/>
      <c r="C116" s="305"/>
    </row>
    <row r="117" spans="2:3" x14ac:dyDescent="0.2">
      <c r="B117" s="304"/>
      <c r="C117" s="305"/>
    </row>
    <row r="118" spans="2:3" x14ac:dyDescent="0.2">
      <c r="B118" s="352"/>
      <c r="C118" s="353"/>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62"/>
  <sheetViews>
    <sheetView showGridLines="0" workbookViewId="0">
      <selection activeCell="F54" sqref="F54"/>
    </sheetView>
  </sheetViews>
  <sheetFormatPr defaultRowHeight="12.75" x14ac:dyDescent="0.2"/>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x14ac:dyDescent="0.2">
      <c r="A1" s="409" t="s">
        <v>169</v>
      </c>
      <c r="B1" s="409"/>
      <c r="C1" s="409"/>
      <c r="D1" s="409"/>
      <c r="E1" s="409"/>
    </row>
    <row r="3" spans="1:5" s="86" customFormat="1" x14ac:dyDescent="0.2">
      <c r="B3" s="152" t="s">
        <v>103</v>
      </c>
    </row>
    <row r="4" spans="1:5" s="86" customFormat="1" x14ac:dyDescent="0.2">
      <c r="B4" s="152" t="s">
        <v>104</v>
      </c>
    </row>
    <row r="5" spans="1:5" s="86" customFormat="1" x14ac:dyDescent="0.2">
      <c r="B5" s="152"/>
    </row>
    <row r="6" spans="1:5" x14ac:dyDescent="0.2">
      <c r="B6" s="149" t="str">
        <f>'ASA1'!C9</f>
        <v>HARRISBURG COMMUNITY UNIT SCHOOL</v>
      </c>
    </row>
    <row r="7" spans="1:5" x14ac:dyDescent="0.2">
      <c r="B7" s="87" t="str">
        <f>'ASA1'!C10</f>
        <v>20-083-0030-26</v>
      </c>
    </row>
    <row r="8" spans="1:5" x14ac:dyDescent="0.2">
      <c r="B8" s="87"/>
    </row>
    <row r="9" spans="1:5" x14ac:dyDescent="0.2">
      <c r="B9" s="430" t="s">
        <v>98</v>
      </c>
      <c r="C9" s="431"/>
      <c r="D9" s="431"/>
      <c r="E9" s="431"/>
    </row>
    <row r="10" spans="1:5" x14ac:dyDescent="0.2">
      <c r="B10" s="85"/>
      <c r="C10" s="83"/>
    </row>
    <row r="11" spans="1:5" x14ac:dyDescent="0.2">
      <c r="B11" s="301" t="s">
        <v>91</v>
      </c>
      <c r="C11" s="302" t="s">
        <v>87</v>
      </c>
      <c r="D11" s="301" t="s">
        <v>91</v>
      </c>
      <c r="E11" s="376" t="s">
        <v>87</v>
      </c>
    </row>
    <row r="12" spans="1:5" s="89" customFormat="1" ht="14.65" customHeight="1" x14ac:dyDescent="0.2">
      <c r="B12" s="304" t="s">
        <v>676</v>
      </c>
      <c r="C12" s="377">
        <v>508</v>
      </c>
      <c r="D12" s="304" t="s">
        <v>712</v>
      </c>
      <c r="E12" s="377">
        <v>580</v>
      </c>
    </row>
    <row r="13" spans="1:5" s="89" customFormat="1" ht="14.65" customHeight="1" x14ac:dyDescent="0.2">
      <c r="B13" s="304" t="s">
        <v>677</v>
      </c>
      <c r="C13" s="377">
        <v>701</v>
      </c>
      <c r="D13" s="304" t="s">
        <v>713</v>
      </c>
      <c r="E13" s="377">
        <v>790</v>
      </c>
    </row>
    <row r="14" spans="1:5" s="89" customFormat="1" ht="14.65" customHeight="1" x14ac:dyDescent="0.2">
      <c r="B14" s="304" t="s">
        <v>678</v>
      </c>
      <c r="C14" s="377">
        <v>652</v>
      </c>
      <c r="D14" s="304" t="s">
        <v>714</v>
      </c>
      <c r="E14" s="377">
        <v>800</v>
      </c>
    </row>
    <row r="15" spans="1:5" s="89" customFormat="1" ht="14.65" customHeight="1" x14ac:dyDescent="0.2">
      <c r="B15" s="304" t="s">
        <v>679</v>
      </c>
      <c r="C15" s="377">
        <v>539</v>
      </c>
      <c r="D15" s="304" t="s">
        <v>715</v>
      </c>
      <c r="E15" s="377">
        <v>804</v>
      </c>
    </row>
    <row r="16" spans="1:5" s="89" customFormat="1" ht="14.65" customHeight="1" x14ac:dyDescent="0.2">
      <c r="B16" s="304" t="s">
        <v>680</v>
      </c>
      <c r="C16" s="377">
        <v>879</v>
      </c>
      <c r="D16" s="304" t="s">
        <v>716</v>
      </c>
      <c r="E16" s="377">
        <v>525</v>
      </c>
    </row>
    <row r="17" spans="2:5" s="89" customFormat="1" ht="14.65" customHeight="1" x14ac:dyDescent="0.2">
      <c r="B17" s="304" t="s">
        <v>440</v>
      </c>
      <c r="C17" s="377">
        <v>828</v>
      </c>
      <c r="D17" s="304" t="s">
        <v>717</v>
      </c>
      <c r="E17" s="377">
        <v>795</v>
      </c>
    </row>
    <row r="18" spans="2:5" s="89" customFormat="1" ht="14.65" customHeight="1" x14ac:dyDescent="0.2">
      <c r="B18" s="304" t="s">
        <v>681</v>
      </c>
      <c r="C18" s="377">
        <v>508</v>
      </c>
      <c r="D18" s="304" t="s">
        <v>718</v>
      </c>
      <c r="E18" s="377">
        <v>865</v>
      </c>
    </row>
    <row r="19" spans="2:5" s="89" customFormat="1" ht="14.65" customHeight="1" x14ac:dyDescent="0.2">
      <c r="B19" s="304" t="s">
        <v>447</v>
      </c>
      <c r="C19" s="377">
        <v>754</v>
      </c>
      <c r="D19" s="304" t="s">
        <v>719</v>
      </c>
      <c r="E19" s="377">
        <v>990</v>
      </c>
    </row>
    <row r="20" spans="2:5" s="89" customFormat="1" ht="14.65" customHeight="1" x14ac:dyDescent="0.2">
      <c r="B20" s="304" t="s">
        <v>682</v>
      </c>
      <c r="C20" s="377">
        <v>648</v>
      </c>
      <c r="D20" s="304" t="s">
        <v>720</v>
      </c>
      <c r="E20" s="377">
        <v>550</v>
      </c>
    </row>
    <row r="21" spans="2:5" s="89" customFormat="1" ht="14.65" customHeight="1" x14ac:dyDescent="0.2">
      <c r="B21" s="304" t="s">
        <v>458</v>
      </c>
      <c r="C21" s="377">
        <v>657</v>
      </c>
      <c r="D21" s="304" t="s">
        <v>721</v>
      </c>
      <c r="E21" s="377">
        <v>877</v>
      </c>
    </row>
    <row r="22" spans="2:5" s="89" customFormat="1" ht="14.65" customHeight="1" x14ac:dyDescent="0.2">
      <c r="B22" s="304" t="s">
        <v>462</v>
      </c>
      <c r="C22" s="377">
        <v>692</v>
      </c>
      <c r="D22" s="304" t="s">
        <v>722</v>
      </c>
      <c r="E22" s="377">
        <v>913</v>
      </c>
    </row>
    <row r="23" spans="2:5" s="89" customFormat="1" ht="14.65" customHeight="1" x14ac:dyDescent="0.2">
      <c r="B23" s="304" t="s">
        <v>683</v>
      </c>
      <c r="C23" s="377">
        <v>659</v>
      </c>
      <c r="D23" s="304" t="s">
        <v>723</v>
      </c>
      <c r="E23" s="377">
        <v>527</v>
      </c>
    </row>
    <row r="24" spans="2:5" s="89" customFormat="1" ht="14.65" customHeight="1" x14ac:dyDescent="0.2">
      <c r="B24" s="304" t="s">
        <v>469</v>
      </c>
      <c r="C24" s="377">
        <v>800</v>
      </c>
      <c r="D24" s="304" t="s">
        <v>724</v>
      </c>
      <c r="E24" s="377">
        <v>566</v>
      </c>
    </row>
    <row r="25" spans="2:5" s="89" customFormat="1" ht="14.65" customHeight="1" x14ac:dyDescent="0.2">
      <c r="B25" s="304" t="s">
        <v>471</v>
      </c>
      <c r="C25" s="377">
        <v>500</v>
      </c>
      <c r="D25" s="304" t="s">
        <v>725</v>
      </c>
      <c r="E25" s="377">
        <v>742</v>
      </c>
    </row>
    <row r="26" spans="2:5" s="89" customFormat="1" ht="14.65" customHeight="1" x14ac:dyDescent="0.2">
      <c r="B26" s="304" t="s">
        <v>472</v>
      </c>
      <c r="C26" s="377">
        <v>973</v>
      </c>
      <c r="D26" s="304" t="s">
        <v>726</v>
      </c>
      <c r="E26" s="377">
        <v>539</v>
      </c>
    </row>
    <row r="27" spans="2:5" s="89" customFormat="1" ht="14.65" customHeight="1" x14ac:dyDescent="0.2">
      <c r="B27" s="304" t="s">
        <v>478</v>
      </c>
      <c r="C27" s="377">
        <v>644</v>
      </c>
      <c r="D27" s="304" t="s">
        <v>727</v>
      </c>
      <c r="E27" s="377">
        <v>574</v>
      </c>
    </row>
    <row r="28" spans="2:5" s="89" customFormat="1" ht="14.65" customHeight="1" x14ac:dyDescent="0.2">
      <c r="B28" s="304" t="s">
        <v>482</v>
      </c>
      <c r="C28" s="377">
        <v>600</v>
      </c>
      <c r="D28" s="304" t="s">
        <v>728</v>
      </c>
      <c r="E28" s="377">
        <v>662</v>
      </c>
    </row>
    <row r="29" spans="2:5" s="89" customFormat="1" ht="14.65" customHeight="1" x14ac:dyDescent="0.2">
      <c r="B29" s="304" t="s">
        <v>484</v>
      </c>
      <c r="C29" s="377">
        <v>520</v>
      </c>
      <c r="D29" s="304" t="s">
        <v>729</v>
      </c>
      <c r="E29" s="377">
        <v>894</v>
      </c>
    </row>
    <row r="30" spans="2:5" s="89" customFormat="1" ht="14.65" customHeight="1" x14ac:dyDescent="0.2">
      <c r="B30" s="304" t="s">
        <v>684</v>
      </c>
      <c r="C30" s="377">
        <v>961</v>
      </c>
      <c r="D30" s="304"/>
      <c r="E30" s="377"/>
    </row>
    <row r="31" spans="2:5" s="89" customFormat="1" ht="14.65" customHeight="1" x14ac:dyDescent="0.2">
      <c r="B31" s="304" t="s">
        <v>488</v>
      </c>
      <c r="C31" s="377">
        <v>897</v>
      </c>
      <c r="D31" s="304"/>
      <c r="E31" s="377"/>
    </row>
    <row r="32" spans="2:5" s="89" customFormat="1" ht="14.65" customHeight="1" x14ac:dyDescent="0.2">
      <c r="B32" s="304" t="s">
        <v>685</v>
      </c>
      <c r="C32" s="377">
        <v>665</v>
      </c>
      <c r="D32" s="304"/>
      <c r="E32" s="377"/>
    </row>
    <row r="33" spans="2:5" s="89" customFormat="1" ht="14.65" customHeight="1" x14ac:dyDescent="0.2">
      <c r="B33" s="304" t="s">
        <v>686</v>
      </c>
      <c r="C33" s="377">
        <v>564</v>
      </c>
      <c r="D33" s="304"/>
      <c r="E33" s="377"/>
    </row>
    <row r="34" spans="2:5" s="89" customFormat="1" ht="14.65" customHeight="1" x14ac:dyDescent="0.2">
      <c r="B34" s="304" t="s">
        <v>493</v>
      </c>
      <c r="C34" s="377">
        <v>858</v>
      </c>
      <c r="D34" s="304"/>
      <c r="E34" s="305"/>
    </row>
    <row r="35" spans="2:5" s="89" customFormat="1" ht="14.65" customHeight="1" x14ac:dyDescent="0.2">
      <c r="B35" s="304" t="s">
        <v>687</v>
      </c>
      <c r="C35" s="377">
        <v>725</v>
      </c>
      <c r="D35" s="304"/>
      <c r="E35" s="305"/>
    </row>
    <row r="36" spans="2:5" s="89" customFormat="1" x14ac:dyDescent="0.2">
      <c r="B36" s="382"/>
      <c r="C36" s="353"/>
      <c r="D36" s="352"/>
      <c r="E36" s="353"/>
    </row>
    <row r="37" spans="2:5" x14ac:dyDescent="0.2">
      <c r="B37" s="301" t="s">
        <v>91</v>
      </c>
      <c r="C37" s="302" t="s">
        <v>87</v>
      </c>
      <c r="D37" s="301" t="s">
        <v>91</v>
      </c>
      <c r="E37" s="302" t="s">
        <v>87</v>
      </c>
    </row>
    <row r="38" spans="2:5" x14ac:dyDescent="0.2">
      <c r="B38" s="304" t="s">
        <v>688</v>
      </c>
      <c r="C38" s="377">
        <v>807</v>
      </c>
      <c r="D38" s="304"/>
      <c r="E38" s="305"/>
    </row>
    <row r="39" spans="2:5" x14ac:dyDescent="0.2">
      <c r="B39" s="304" t="s">
        <v>689</v>
      </c>
      <c r="C39" s="377">
        <v>975</v>
      </c>
      <c r="D39" s="304"/>
      <c r="E39" s="305"/>
    </row>
    <row r="40" spans="2:5" x14ac:dyDescent="0.2">
      <c r="B40" s="304" t="s">
        <v>690</v>
      </c>
      <c r="C40" s="377">
        <v>628</v>
      </c>
      <c r="D40" s="304"/>
      <c r="E40" s="305"/>
    </row>
    <row r="41" spans="2:5" x14ac:dyDescent="0.2">
      <c r="B41" s="304" t="s">
        <v>691</v>
      </c>
      <c r="C41" s="377">
        <v>854</v>
      </c>
      <c r="D41" s="304"/>
      <c r="E41" s="305"/>
    </row>
    <row r="42" spans="2:5" x14ac:dyDescent="0.2">
      <c r="B42" s="304" t="s">
        <v>692</v>
      </c>
      <c r="C42" s="377">
        <v>710</v>
      </c>
      <c r="D42" s="304"/>
      <c r="E42" s="305"/>
    </row>
    <row r="43" spans="2:5" x14ac:dyDescent="0.2">
      <c r="B43" s="304" t="s">
        <v>693</v>
      </c>
      <c r="C43" s="377">
        <v>900</v>
      </c>
      <c r="D43" s="304"/>
      <c r="E43" s="305"/>
    </row>
    <row r="44" spans="2:5" x14ac:dyDescent="0.2">
      <c r="B44" s="304" t="s">
        <v>694</v>
      </c>
      <c r="C44" s="377">
        <v>599</v>
      </c>
      <c r="D44" s="304"/>
      <c r="E44" s="305"/>
    </row>
    <row r="45" spans="2:5" x14ac:dyDescent="0.2">
      <c r="B45" s="304" t="s">
        <v>695</v>
      </c>
      <c r="C45" s="377">
        <v>539</v>
      </c>
      <c r="D45" s="304"/>
      <c r="E45" s="305"/>
    </row>
    <row r="46" spans="2:5" x14ac:dyDescent="0.2">
      <c r="B46" s="304" t="s">
        <v>696</v>
      </c>
      <c r="C46" s="377">
        <v>574</v>
      </c>
      <c r="D46" s="304"/>
      <c r="E46" s="305"/>
    </row>
    <row r="47" spans="2:5" x14ac:dyDescent="0.2">
      <c r="B47" s="304" t="s">
        <v>697</v>
      </c>
      <c r="C47" s="377">
        <v>798</v>
      </c>
      <c r="D47" s="304"/>
      <c r="E47" s="305"/>
    </row>
    <row r="48" spans="2:5" x14ac:dyDescent="0.2">
      <c r="B48" s="304" t="s">
        <v>698</v>
      </c>
      <c r="C48" s="377">
        <v>541</v>
      </c>
      <c r="D48" s="304"/>
      <c r="E48" s="305"/>
    </row>
    <row r="49" spans="2:5" x14ac:dyDescent="0.2">
      <c r="B49" s="304" t="s">
        <v>699</v>
      </c>
      <c r="C49" s="377">
        <v>571</v>
      </c>
      <c r="D49" s="304"/>
      <c r="E49" s="305"/>
    </row>
    <row r="50" spans="2:5" x14ac:dyDescent="0.2">
      <c r="B50" s="304" t="s">
        <v>700</v>
      </c>
      <c r="C50" s="377">
        <v>515</v>
      </c>
      <c r="D50" s="304"/>
      <c r="E50" s="305"/>
    </row>
    <row r="51" spans="2:5" x14ac:dyDescent="0.2">
      <c r="B51" s="304" t="s">
        <v>701</v>
      </c>
      <c r="C51" s="377">
        <v>901</v>
      </c>
      <c r="D51" s="304"/>
      <c r="E51" s="305"/>
    </row>
    <row r="52" spans="2:5" x14ac:dyDescent="0.2">
      <c r="B52" s="304" t="s">
        <v>702</v>
      </c>
      <c r="C52" s="377">
        <v>783</v>
      </c>
      <c r="D52" s="304"/>
      <c r="E52" s="305"/>
    </row>
    <row r="53" spans="2:5" x14ac:dyDescent="0.2">
      <c r="B53" s="304" t="s">
        <v>703</v>
      </c>
      <c r="C53" s="377">
        <v>650</v>
      </c>
      <c r="D53" s="304"/>
      <c r="E53" s="305"/>
    </row>
    <row r="54" spans="2:5" x14ac:dyDescent="0.2">
      <c r="B54" s="304" t="s">
        <v>704</v>
      </c>
      <c r="C54" s="377">
        <v>610</v>
      </c>
      <c r="D54" s="304"/>
      <c r="E54" s="305"/>
    </row>
    <row r="55" spans="2:5" x14ac:dyDescent="0.2">
      <c r="B55" s="304" t="s">
        <v>705</v>
      </c>
      <c r="C55" s="377">
        <v>687</v>
      </c>
      <c r="D55" s="304"/>
      <c r="E55" s="305"/>
    </row>
    <row r="56" spans="2:5" x14ac:dyDescent="0.2">
      <c r="B56" s="304" t="s">
        <v>706</v>
      </c>
      <c r="C56" s="377">
        <v>605</v>
      </c>
      <c r="D56" s="304"/>
      <c r="E56" s="305"/>
    </row>
    <row r="57" spans="2:5" x14ac:dyDescent="0.2">
      <c r="B57" s="304" t="s">
        <v>707</v>
      </c>
      <c r="C57" s="377">
        <v>737</v>
      </c>
      <c r="D57" s="304"/>
      <c r="E57" s="305"/>
    </row>
    <row r="58" spans="2:5" x14ac:dyDescent="0.2">
      <c r="B58" s="304" t="s">
        <v>708</v>
      </c>
      <c r="C58" s="377">
        <v>779</v>
      </c>
      <c r="D58" s="304"/>
      <c r="E58" s="305"/>
    </row>
    <row r="59" spans="2:5" x14ac:dyDescent="0.2">
      <c r="B59" s="304" t="s">
        <v>709</v>
      </c>
      <c r="C59" s="377">
        <v>700</v>
      </c>
      <c r="D59" s="304"/>
      <c r="E59" s="305"/>
    </row>
    <row r="60" spans="2:5" x14ac:dyDescent="0.2">
      <c r="B60" s="304" t="s">
        <v>710</v>
      </c>
      <c r="C60" s="377">
        <v>810</v>
      </c>
      <c r="D60" s="304"/>
      <c r="E60" s="305"/>
    </row>
    <row r="61" spans="2:5" x14ac:dyDescent="0.2">
      <c r="B61" s="304" t="s">
        <v>711</v>
      </c>
      <c r="C61" s="377">
        <v>974</v>
      </c>
      <c r="D61" s="304"/>
      <c r="E61" s="305"/>
    </row>
    <row r="62" spans="2:5" x14ac:dyDescent="0.2">
      <c r="B62" s="352"/>
      <c r="C62" s="353"/>
      <c r="D62" s="352"/>
      <c r="E62" s="353"/>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D24"/>
  <sheetViews>
    <sheetView showGridLines="0" topLeftCell="A10" zoomScaleNormal="100" workbookViewId="0">
      <selection activeCell="I19" sqref="I19"/>
    </sheetView>
  </sheetViews>
  <sheetFormatPr defaultRowHeight="12.75" x14ac:dyDescent="0.2"/>
  <cols>
    <col min="1" max="1" width="84.5703125" style="238" customWidth="1"/>
    <col min="2" max="2" width="31.7109375" style="237" customWidth="1"/>
    <col min="3" max="4" width="7.7109375" style="237" customWidth="1"/>
    <col min="5" max="16384" width="9.140625" style="237"/>
  </cols>
  <sheetData>
    <row r="1" spans="1:4" x14ac:dyDescent="0.2">
      <c r="A1" s="432" t="s">
        <v>202</v>
      </c>
      <c r="B1" s="433"/>
      <c r="C1" s="236"/>
      <c r="D1" s="236"/>
    </row>
    <row r="2" spans="1:4" ht="4.5" customHeight="1" x14ac:dyDescent="0.2"/>
    <row r="3" spans="1:4" ht="7.5" customHeight="1" x14ac:dyDescent="0.2"/>
    <row r="4" spans="1:4" ht="39" customHeight="1" x14ac:dyDescent="0.2">
      <c r="A4" s="436" t="s">
        <v>171</v>
      </c>
      <c r="B4" s="435"/>
      <c r="C4" s="238"/>
      <c r="D4" s="238"/>
    </row>
    <row r="5" spans="1:4" ht="6.75" customHeight="1" x14ac:dyDescent="0.2">
      <c r="A5" s="245"/>
      <c r="B5" s="246"/>
    </row>
    <row r="6" spans="1:4" x14ac:dyDescent="0.2">
      <c r="A6" s="247" t="s">
        <v>127</v>
      </c>
      <c r="B6" s="246"/>
    </row>
    <row r="7" spans="1:4" ht="102.75" customHeight="1" x14ac:dyDescent="0.2">
      <c r="A7" s="250"/>
      <c r="B7" s="251"/>
    </row>
    <row r="8" spans="1:4" ht="54" customHeight="1" x14ac:dyDescent="0.2">
      <c r="A8" s="434" t="s">
        <v>203</v>
      </c>
      <c r="B8" s="435"/>
      <c r="C8" s="238"/>
      <c r="D8" s="238"/>
    </row>
    <row r="9" spans="1:4" ht="6" customHeight="1" x14ac:dyDescent="0.2">
      <c r="A9" s="245"/>
      <c r="B9" s="246"/>
    </row>
    <row r="10" spans="1:4" ht="30.75" customHeight="1" x14ac:dyDescent="0.2">
      <c r="A10" s="434" t="s">
        <v>129</v>
      </c>
      <c r="B10" s="435"/>
    </row>
    <row r="11" spans="1:4" ht="4.5" customHeight="1" x14ac:dyDescent="0.2">
      <c r="A11" s="245"/>
      <c r="B11" s="246"/>
    </row>
    <row r="12" spans="1:4" ht="62.25" customHeight="1" x14ac:dyDescent="0.2">
      <c r="A12" s="434" t="s">
        <v>190</v>
      </c>
      <c r="B12" s="435"/>
    </row>
    <row r="13" spans="1:4" ht="3" customHeight="1" x14ac:dyDescent="0.2">
      <c r="A13" s="245"/>
      <c r="B13" s="246"/>
    </row>
    <row r="14" spans="1:4" ht="29.25" customHeight="1" x14ac:dyDescent="0.2">
      <c r="A14" s="434" t="s">
        <v>130</v>
      </c>
      <c r="B14" s="435"/>
    </row>
    <row r="15" spans="1:4" ht="6.75" customHeight="1" x14ac:dyDescent="0.2"/>
    <row r="16" spans="1:4" ht="13.5" customHeight="1" x14ac:dyDescent="0.2">
      <c r="A16" s="248" t="s">
        <v>124</v>
      </c>
      <c r="B16" s="243"/>
    </row>
    <row r="17" spans="1:2" ht="14.25" customHeight="1" x14ac:dyDescent="0.2">
      <c r="A17" s="242"/>
      <c r="B17" s="240">
        <v>18</v>
      </c>
    </row>
    <row r="18" spans="1:2" ht="13.5" customHeight="1" x14ac:dyDescent="0.2">
      <c r="A18" s="248" t="s">
        <v>125</v>
      </c>
      <c r="B18" s="244"/>
    </row>
    <row r="19" spans="1:2" ht="13.5" customHeight="1" x14ac:dyDescent="0.2">
      <c r="A19" s="242"/>
      <c r="B19" s="383">
        <v>5875183.3600000003</v>
      </c>
    </row>
    <row r="20" spans="1:2" ht="25.5" x14ac:dyDescent="0.2">
      <c r="A20" s="249" t="s">
        <v>128</v>
      </c>
      <c r="B20" s="243"/>
    </row>
    <row r="21" spans="1:2" ht="12.75" customHeight="1" x14ac:dyDescent="0.2">
      <c r="A21" s="242"/>
      <c r="B21" s="241">
        <v>6</v>
      </c>
    </row>
    <row r="22" spans="1:2" ht="40.5" customHeight="1" x14ac:dyDescent="0.2">
      <c r="A22" s="248" t="s">
        <v>126</v>
      </c>
      <c r="B22" s="244"/>
    </row>
    <row r="23" spans="1:2" ht="14.25" customHeight="1" x14ac:dyDescent="0.2">
      <c r="A23" s="242"/>
      <c r="B23" s="383">
        <v>2773642</v>
      </c>
    </row>
    <row r="24" spans="1:2" x14ac:dyDescent="0.2">
      <c r="B24" s="239"/>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1" r:id="rId4">
          <objectPr defaultSize="0" r:id="rId5">
            <anchor moveWithCells="1">
              <from>
                <xdr:col>0</xdr:col>
                <xdr:colOff>2266950</xdr:colOff>
                <xdr:row>6</xdr:row>
                <xdr:rowOff>104775</xdr:rowOff>
              </from>
              <to>
                <xdr:col>0</xdr:col>
                <xdr:colOff>3429000</xdr:colOff>
                <xdr:row>6</xdr:row>
                <xdr:rowOff>1085850</xdr:rowOff>
              </to>
            </anchor>
          </objectPr>
        </oleObject>
      </mc:Choice>
      <mc:Fallback>
        <oleObject progId="Acrobat Document" dvAspect="DVASPECT_ICON" shapeId="1639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6B1D56-EA82-469A-9BB2-87F49CC1999A}">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customXml/itemProps2.xml><?xml version="1.0" encoding="utf-8"?>
<ds:datastoreItem xmlns:ds="http://schemas.openxmlformats.org/officeDocument/2006/customXml" ds:itemID="{602DEBC7-13B2-4FFF-8E4D-2447B405C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4C547-7711-4340-9C3C-011563C596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ASA19Form.xlsx</dc:title>
  <dc:creator>KOLAZ CHRISTINE</dc:creator>
  <cp:keywords/>
  <cp:lastModifiedBy>Kelly Wren</cp:lastModifiedBy>
  <cp:lastPrinted>2019-11-26T16:08:52Z</cp:lastPrinted>
  <dcterms:created xsi:type="dcterms:W3CDTF">2001-07-03T18:32:58Z</dcterms:created>
  <dcterms:modified xsi:type="dcterms:W3CDTF">2019-11-26T17:58:58Z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