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5440" windowHeight="15840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7" i="1"/>
  <c r="D14" i="1"/>
  <c r="D13" i="1"/>
  <c r="D15" i="1"/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<sst xmlns="http://schemas.openxmlformats.org/spreadsheetml/2006/main" count="2219" uniqueCount="2178">
  <si>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</si>
  <si>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</si>
  <si>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</si>
  <si>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</si>
  <si>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</si>
  <si>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</si>
  <si>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</si>
  <si>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</si>
  <si>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</si>
  <si>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</si>
  <si>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</si>
  <si>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</si>
  <si>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</si>
  <si>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</si>
  <si>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</si>
  <si>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</si>
  <si>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</si>
  <si>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</si>
  <si>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</si>
  <si>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</si>
  <si>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</si>
  <si>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</si>
  <si>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</si>
  <si>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</si>
  <si>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</si>
  <si>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</si>
  <si>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</si>
  <si>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</si>
  <si>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</si>
  <si>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</si>
  <si>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</si>
  <si>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</si>
  <si>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</si>
  <si>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</si>
  <si>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</si>
  <si>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</si>
  <si>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</si>
  <si>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</si>
  <si>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</si>
  <si>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</si>
  <si>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</si>
  <si>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</si>
  <si>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</si>
  <si>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</si>
  <si>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</si>
  <si>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</si>
  <si>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</si>
  <si>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</si>
  <si>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</si>
  <si>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</si>
  <si>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</si>
  <si>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</si>
  <si>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</si>
  <si>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</si>
  <si>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</si>
  <si>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</si>
  <si>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</si>
  <si>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</si>
  <si>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</si>
  <si>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</si>
  <si>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</si>
  <si>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</si>
  <si>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</si>
  <si>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</si>
  <si>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</si>
  <si>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</si>
  <si>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</si>
  <si>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</si>
  <si>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</si>
  <si>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</si>
  <si>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</si>
  <si>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</si>
  <si>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</si>
  <si>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</si>
  <si>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</si>
  <si>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</si>
  <si>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</si>
  <si>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</si>
  <si>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</si>
  <si>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</si>
  <si>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</si>
  <si>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</si>
  <si>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</si>
  <si>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</si>
  <si>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</si>
  <si>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</si>
  <si>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</si>
  <si>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</si>
  <si>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</si>
  <si>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</si>
  <si>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</si>
  <si>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</si>
  <si>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</si>
  <si>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</si>
  <si>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</si>
  <si>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</si>
  <si>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</si>
  <si>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</si>
  <si>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</si>
  <si>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</si>
  <si>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</si>
  <si>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</si>
  <si>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</si>
  <si>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</si>
  <si>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</si>
  <si>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</si>
  <si>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</si>
  <si>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</si>
  <si>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</si>
  <si>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</si>
  <si>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</si>
  <si>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</si>
  <si>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</si>
  <si>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</si>
  <si>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</si>
  <si>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</si>
  <si>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</si>
  <si>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</si>
  <si>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</si>
  <si>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</si>
  <si>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</si>
  <si>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</si>
  <si>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</si>
  <si>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</si>
  <si>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</si>
  <si>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</si>
  <si>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</si>
  <si>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</si>
  <si>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</si>
  <si>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</si>
  <si>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</si>
  <si>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</si>
  <si>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</si>
  <si>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</si>
  <si>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</si>
  <si>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</si>
  <si>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</si>
  <si>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</si>
  <si>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</si>
  <si>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</si>
  <si>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</si>
  <si>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</si>
  <si>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</si>
  <si>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</si>
  <si>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</si>
  <si>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</si>
  <si>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</si>
  <si>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</si>
  <si>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</si>
  <si>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</si>
  <si>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</si>
  <si>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</si>
  <si>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</si>
  <si>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</si>
  <si>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</si>
  <si>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</si>
  <si>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</si>
  <si>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</si>
  <si>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</si>
  <si>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</si>
  <si>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</si>
  <si>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</si>
  <si>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</si>
  <si>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</si>
  <si>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</si>
  <si>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</si>
  <si>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</si>
  <si>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</si>
  <si>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</si>
  <si>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</si>
  <si>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</si>
  <si>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</si>
  <si>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</si>
  <si>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</si>
  <si>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</si>
  <si>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</si>
  <si>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</si>
  <si>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</si>
  <si>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</si>
  <si>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</si>
  <si>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</si>
  <si>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</si>
  <si>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</si>
  <si>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</si>
  <si>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</si>
  <si>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</si>
  <si>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</si>
  <si>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</si>
  <si>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</si>
  <si>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</si>
  <si>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</si>
  <si>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</si>
  <si>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</si>
  <si>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</si>
  <si>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</si>
  <si>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</si>
  <si>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</si>
  <si>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</si>
  <si>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</si>
  <si>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</si>
  <si>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</si>
  <si>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</si>
  <si>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</si>
  <si>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</si>
  <si>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</si>
  <si>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</si>
  <si>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</si>
  <si>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</si>
  <si>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</si>
  <si>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</si>
  <si>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</si>
  <si>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</si>
  <si>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</si>
  <si>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</si>
  <si>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</si>
  <si>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</si>
  <si>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</si>
  <si>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</si>
  <si>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</si>
  <si>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</si>
  <si>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</si>
  <si>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</si>
  <si>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</si>
  <si>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</si>
  <si>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</si>
  <si>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</si>
  <si>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</si>
  <si>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</si>
  <si>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</si>
  <si>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</si>
  <si>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</si>
  <si>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</si>
  <si>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</si>
  <si>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</si>
  <si>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</si>
  <si>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</si>
  <si>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</si>
  <si>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</si>
  <si>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</si>
  <si>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</si>
  <si>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</si>
  <si>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</si>
  <si>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</si>
  <si>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</si>
  <si>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</si>
  <si>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</si>
  <si>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</si>
  <si>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</si>
  <si>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</si>
  <si>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</si>
  <si>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</si>
  <si>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</si>
  <si>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</si>
  <si>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</si>
  <si>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</si>
  <si>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</si>
  <si>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</si>
  <si>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</si>
  <si>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</si>
  <si>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</si>
  <si>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</si>
  <si>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</si>
  <si>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</si>
  <si>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</si>
  <si>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</si>
  <si>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</si>
  <si>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</si>
  <si>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</si>
  <si>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</si>
  <si>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</si>
  <si>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</si>
  <si>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</si>
  <si>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</si>
  <si>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</si>
  <si>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</si>
  <si>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</si>
  <si>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</si>
  <si>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</si>
  <si>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</si>
  <si>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</si>
  <si>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</si>
  <si>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</si>
  <si>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</si>
  <si>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</si>
  <si>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</si>
  <si>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</si>
  <si>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</si>
  <si>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</si>
  <si>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</si>
  <si>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</si>
  <si>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</si>
  <si>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</si>
  <si>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</si>
  <si>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</si>
  <si>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</si>
  <si>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</si>
  <si>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</si>
  <si>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</si>
  <si>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</si>
  <si>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</si>
  <si>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</si>
  <si>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</si>
  <si>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</si>
  <si>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</si>
  <si>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</si>
  <si>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</si>
  <si>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</si>
  <si>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</si>
  <si>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</si>
  <si>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</si>
  <si>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</si>
  <si>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</si>
  <si>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</si>
  <si>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</si>
  <si>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</si>
  <si>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</si>
  <si>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</si>
  <si>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</si>
  <si>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</si>
  <si>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</si>
  <si>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</si>
  <si>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</si>
  <si>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</si>
  <si>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</si>
  <si>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</si>
  <si>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</si>
  <si>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</si>
  <si>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</si>
  <si>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</si>
  <si>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</si>
  <si>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</si>
  <si>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</si>
  <si>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</si>
  <si>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</si>
  <si>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</si>
  <si>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</si>
  <si>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</si>
  <si>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</si>
  <si>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</si>
  <si>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</si>
  <si>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</si>
  <si>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</si>
  <si>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</si>
  <si>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</si>
  <si>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</si>
  <si>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</si>
  <si>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</si>
  <si>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</si>
  <si>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</si>
  <si>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</si>
  <si>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</si>
  <si>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</si>
  <si>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</si>
  <si>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</si>
  <si>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</si>
  <si>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</si>
  <si>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</si>
  <si>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</si>
  <si>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</si>
  <si>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</si>
  <si>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</si>
  <si>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</si>
  <si>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</si>
  <si>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</si>
  <si>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</si>
  <si>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</si>
  <si>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</si>
  <si>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</si>
  <si>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</si>
  <si>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</si>
  <si>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</si>
  <si>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</si>
  <si>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</si>
  <si>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</si>
  <si>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</si>
  <si>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</si>
  <si>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</si>
  <si>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</si>
  <si>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</si>
  <si>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</si>
  <si>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</si>
  <si>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</si>
  <si>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</si>
  <si>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</si>
  <si>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</si>
  <si>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</si>
  <si>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</si>
  <si>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</si>
  <si>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</si>
  <si>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</si>
  <si>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</si>
  <si>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</si>
  <si>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</si>
  <si>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</si>
  <si>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</si>
  <si>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</si>
  <si>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</si>
  <si>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</si>
  <si>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</si>
  <si>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</si>
  <si>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</si>
  <si>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</si>
  <si>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</si>
  <si>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</si>
  <si>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</si>
  <si>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</si>
  <si>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</si>
  <si>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</si>
  <si>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</si>
  <si>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</si>
  <si>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</si>
  <si>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</si>
  <si>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</si>
  <si>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</si>
  <si>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</si>
  <si>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</si>
  <si>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</si>
  <si>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</si>
  <si>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</si>
  <si>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</si>
  <si>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</si>
  <si>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</si>
  <si>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</si>
  <si>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</si>
  <si>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</si>
  <si>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</si>
  <si>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</si>
  <si>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</si>
  <si>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</si>
  <si>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</si>
  <si>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</si>
  <si>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</si>
  <si>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</si>
  <si>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</si>
  <si>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</si>
  <si>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</si>
  <si>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</si>
  <si>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</si>
  <si>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</si>
  <si>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</si>
  <si>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</si>
  <si>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</si>
  <si>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</si>
  <si>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</si>
  <si>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</si>
  <si>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</si>
  <si>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</si>
  <si>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</si>
  <si>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</si>
  <si>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</si>
  <si>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</si>
  <si>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</si>
  <si>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</si>
  <si>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</si>
  <si>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</si>
  <si>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</si>
  <si>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</si>
  <si>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</si>
  <si>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</si>
  <si>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</si>
  <si>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</si>
  <si>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</si>
  <si>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</si>
  <si>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</si>
  <si>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</si>
  <si>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</si>
  <si>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</si>
  <si>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</si>
  <si>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</si>
  <si>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</si>
  <si>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</si>
  <si>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</si>
  <si>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</si>
  <si>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</si>
  <si>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</si>
  <si>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</si>
  <si>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</si>
  <si>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</si>
  <si>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</si>
  <si>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</si>
  <si>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</si>
  <si>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</si>
  <si>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</si>
  <si>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</si>
  <si>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</si>
  <si>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</si>
  <si>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</si>
  <si>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</si>
  <si>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</si>
  <si>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</si>
  <si>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</si>
  <si>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</si>
  <si>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</si>
  <si>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</si>
  <si>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</si>
  <si>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</si>
  <si>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</si>
  <si>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</si>
  <si>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</si>
  <si>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</si>
  <si>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</si>
  <si>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</si>
  <si>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</si>
  <si>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</si>
  <si>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</si>
  <si>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</si>
  <si>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</si>
  <si>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</si>
  <si>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</si>
  <si>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</si>
  <si>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</si>
  <si>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</si>
  <si>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</si>
  <si>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</si>
  <si>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</si>
  <si>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</si>
  <si>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</si>
  <si>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</si>
  <si>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</si>
  <si>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</si>
  <si>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</si>
  <si>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</si>
  <si>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</si>
  <si>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</si>
  <si>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</si>
  <si>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</si>
  <si>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</si>
  <si>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</si>
  <si>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</si>
  <si>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</si>
  <si>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</si>
  <si>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</si>
  <si>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</si>
  <si>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</si>
  <si>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</si>
  <si>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</si>
  <si>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</si>
  <si>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</si>
  <si>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</si>
  <si>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</si>
  <si>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</si>
  <si>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</si>
  <si>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</si>
  <si>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</si>
  <si>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</si>
  <si>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</si>
  <si>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</si>
  <si>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</si>
  <si>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</si>
  <si>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</si>
  <si>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</si>
  <si>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</si>
  <si>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</si>
  <si>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</si>
  <si>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</si>
  <si>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</si>
  <si>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</si>
  <si>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</si>
  <si>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</si>
  <si>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</si>
  <si>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</si>
  <si>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</si>
  <si>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</si>
  <si>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</si>
  <si>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</si>
  <si>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</si>
  <si>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</si>
  <si>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</si>
  <si>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</si>
  <si>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</si>
  <si>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</si>
  <si>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</si>
  <si>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</si>
  <si>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</si>
  <si>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</si>
  <si>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</si>
  <si>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</si>
  <si>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</si>
  <si>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</si>
  <si>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</si>
  <si>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</si>
  <si>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</si>
  <si>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</si>
  <si>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</si>
  <si>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</si>
  <si>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</si>
  <si>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</si>
  <si>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</si>
  <si>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</si>
  <si>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</si>
  <si>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</si>
  <si>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</si>
  <si>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</si>
  <si>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</si>
  <si>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</si>
  <si>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</si>
  <si>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</si>
  <si>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</si>
  <si>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</si>
  <si>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</si>
  <si>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</si>
  <si>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</si>
  <si>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</si>
  <si>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</si>
  <si>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</si>
  <si>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</si>
  <si>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</si>
  <si>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</si>
  <si>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</si>
  <si>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</si>
  <si>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</si>
  <si>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</si>
  <si>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</si>
  <si>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</si>
  <si>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</si>
  <si>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</si>
  <si>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</si>
  <si>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</si>
  <si>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</si>
  <si>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</si>
  <si>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</si>
  <si>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</si>
  <si>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</si>
  <si>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</si>
  <si>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</si>
  <si>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</si>
  <si>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</si>
  <si>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</si>
  <si>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</si>
  <si>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</si>
  <si>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</si>
  <si>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</si>
  <si>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</si>
  <si>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</si>
  <si>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</si>
  <si>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</si>
  <si>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</si>
  <si>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</si>
  <si>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</si>
  <si>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</si>
  <si>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</si>
  <si>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</si>
  <si>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</si>
  <si>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</si>
  <si>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</si>
  <si>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</si>
  <si>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</si>
  <si>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</si>
  <si>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</si>
  <si>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</si>
  <si>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</si>
  <si>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</si>
  <si>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</si>
  <si>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</si>
  <si>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</si>
  <si>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</si>
  <si>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</si>
  <si>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</si>
  <si>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</si>
  <si>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</si>
  <si>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</si>
  <si>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</si>
  <si>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</si>
  <si>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</si>
  <si>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</si>
  <si>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</si>
  <si>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</si>
  <si>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</si>
  <si>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</si>
  <si>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</si>
  <si>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</si>
  <si>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</si>
  <si>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</si>
  <si>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</si>
  <si>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</si>
  <si>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</si>
  <si>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</si>
  <si>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</si>
  <si>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</si>
  <si>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</si>
  <si>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</si>
  <si>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</si>
  <si>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</si>
  <si>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</si>
  <si>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</si>
  <si>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</si>
  <si>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</si>
  <si>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</si>
  <si>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</si>
  <si>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</si>
  <si>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</si>
  <si>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</si>
  <si>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</si>
  <si>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</si>
  <si>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</si>
  <si>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</si>
  <si>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</si>
  <si>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</si>
  <si>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</si>
  <si>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</si>
  <si>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</si>
  <si>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</si>
  <si>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</si>
  <si>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</si>
  <si>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</si>
  <si>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</si>
  <si>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</si>
  <si>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</si>
  <si>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</si>
  <si>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</si>
  <si>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</si>
  <si>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</si>
  <si>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</si>
  <si>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</si>
  <si>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</si>
  <si>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</si>
  <si>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</si>
  <si>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</si>
  <si>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</si>
  <si>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</si>
  <si>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</si>
  <si>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</si>
  <si>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</si>
  <si>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</si>
  <si>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</si>
  <si>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</si>
  <si>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</si>
  <si>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</si>
  <si>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</si>
  <si>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</si>
  <si>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</si>
  <si>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</si>
  <si>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</si>
  <si>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</si>
  <si>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</si>
  <si>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</si>
  <si>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</si>
  <si>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</si>
  <si>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</si>
  <si>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</si>
  <si>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</si>
  <si>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</si>
  <si>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</si>
  <si>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</si>
  <si>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</si>
  <si>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</si>
  <si>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</si>
  <si>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</si>
  <si>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</si>
  <si>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</si>
  <si>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</si>
  <si>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</si>
  <si>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</si>
  <si>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</si>
  <si>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</si>
  <si>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</si>
  <si>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</si>
  <si>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</si>
  <si>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</si>
  <si>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</si>
  <si>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</si>
  <si>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</si>
  <si>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</si>
  <si>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</si>
  <si>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</si>
  <si>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</si>
  <si>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</si>
  <si>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</si>
  <si>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</si>
  <si>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</si>
  <si>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</si>
  <si>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</si>
  <si>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</si>
  <si>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</si>
  <si>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</si>
  <si>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</si>
  <si>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</si>
  <si>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</si>
  <si>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</si>
  <si>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</si>
  <si>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</si>
  <si>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</si>
  <si>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</si>
  <si>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</si>
  <si>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</si>
  <si>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</si>
  <si>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</si>
  <si>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</si>
  <si>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</si>
  <si>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</si>
  <si>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</si>
  <si>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</si>
  <si>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</si>
  <si>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</si>
  <si>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</si>
  <si>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</si>
  <si>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</si>
  <si>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</si>
  <si>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</si>
  <si>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</si>
  <si>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</si>
  <si>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</si>
  <si>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</si>
  <si>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</si>
  <si>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</si>
  <si>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</si>
  <si>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</si>
  <si>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</si>
  <si>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</si>
  <si>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</si>
  <si>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</si>
  <si>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</si>
  <si>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</si>
  <si>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</si>
  <si>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</si>
  <si>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</si>
  <si>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</si>
  <si>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</si>
  <si>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</si>
  <si>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</si>
  <si>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</si>
  <si>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</si>
  <si>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</si>
  <si>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</si>
  <si>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</si>
  <si>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</si>
  <si>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</si>
  <si>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</si>
  <si>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</si>
  <si>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</si>
  <si>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</si>
  <si>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</si>
  <si>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</si>
  <si>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</si>
  <si>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</si>
  <si>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</si>
  <si>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</si>
  <si>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</si>
  <si>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</si>
  <si>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</si>
  <si>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</si>
  <si>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</si>
  <si>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</si>
  <si>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</si>
  <si>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</si>
  <si>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</si>
  <si>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</si>
  <si>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</si>
  <si>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</si>
  <si>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</si>
  <si>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</si>
  <si>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</si>
  <si>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</si>
  <si>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</si>
  <si>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</si>
  <si>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</si>
  <si>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</si>
  <si>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</si>
  <si>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</si>
  <si>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</si>
  <si>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</si>
  <si>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</si>
  <si>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</si>
  <si>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</si>
  <si>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</si>
  <si>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</si>
  <si>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</si>
  <si>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</si>
  <si>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</si>
  <si>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</si>
  <si>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</si>
  <si>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</si>
  <si>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</si>
  <si>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</si>
  <si>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</si>
  <si>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</si>
  <si>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</si>
  <si>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</si>
  <si>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</si>
  <si>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</si>
  <si>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</si>
  <si>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</si>
  <si>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</si>
  <si>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</si>
  <si>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</si>
  <si>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</si>
  <si>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</si>
  <si>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</si>
  <si>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</si>
  <si>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</si>
  <si>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</si>
  <si>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</si>
  <si>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</si>
  <si>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</si>
  <si>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</si>
  <si>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</si>
  <si>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</si>
  <si>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</si>
  <si>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</si>
  <si>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</si>
  <si>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</si>
  <si>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</si>
  <si>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</si>
  <si>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</si>
  <si>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</si>
  <si>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</si>
  <si>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</si>
  <si>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</si>
  <si>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</si>
  <si>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</si>
  <si>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</si>
  <si>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</si>
  <si>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</si>
  <si>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</si>
  <si>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</si>
  <si>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</si>
  <si>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</si>
  <si>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</si>
  <si>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</si>
  <si>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</si>
  <si>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</si>
  <si>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</si>
  <si>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</si>
  <si>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</si>
  <si>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</si>
  <si>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</si>
  <si>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</si>
  <si>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</si>
  <si>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</si>
  <si>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</si>
  <si>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</si>
  <si>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</si>
  <si>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</si>
  <si>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</si>
  <si>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</si>
  <si>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</si>
  <si>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</si>
  <si>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</si>
  <si>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</si>
  <si>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</si>
  <si>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</si>
  <si>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</si>
  <si>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</si>
  <si>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</si>
  <si>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</si>
  <si>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</si>
  <si>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</si>
  <si>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</si>
  <si>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</si>
  <si>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</si>
  <si>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</si>
  <si>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</si>
  <si>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</si>
  <si>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</si>
  <si>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</si>
  <si>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</si>
  <si>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</si>
  <si>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</si>
  <si>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</si>
  <si>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</si>
  <si>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</si>
  <si>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</si>
  <si>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</si>
  <si>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</si>
  <si>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</si>
  <si>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</si>
  <si>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</si>
  <si>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</si>
  <si>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</si>
  <si>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</si>
  <si>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</si>
  <si>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</si>
  <si>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</si>
  <si>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</si>
  <si>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</si>
  <si>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</si>
  <si>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</si>
  <si>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</si>
  <si>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</si>
  <si>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</si>
  <si>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</si>
  <si>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</si>
  <si>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</si>
  <si>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</si>
  <si>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</si>
  <si>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</si>
  <si>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</si>
  <si>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</si>
  <si>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</si>
  <si>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</si>
  <si>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</si>
  <si>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</si>
  <si>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</si>
  <si>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</si>
  <si>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</si>
  <si>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</si>
  <si>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</si>
  <si>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</si>
  <si>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</si>
  <si>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</si>
  <si>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</si>
  <si>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</si>
  <si>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</si>
  <si>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</si>
  <si>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</si>
  <si>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</si>
  <si>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</si>
  <si>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</si>
  <si>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</si>
  <si>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</si>
  <si>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</si>
  <si>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</si>
  <si>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</si>
  <si>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</si>
  <si>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</si>
  <si>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</si>
  <si>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</si>
  <si>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</si>
  <si>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</si>
  <si>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</si>
  <si>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</si>
  <si>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</si>
  <si>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</si>
  <si>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</si>
  <si>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</si>
  <si>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</si>
  <si>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</si>
  <si>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</si>
  <si>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</si>
  <si>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</si>
  <si>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</si>
  <si>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</si>
  <si>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</si>
  <si>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</si>
  <si>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</si>
  <si>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</si>
  <si>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</si>
  <si>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</si>
  <si>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</si>
  <si>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</si>
  <si>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</si>
  <si>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</si>
  <si>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</si>
  <si>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</si>
  <si>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</si>
  <si>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</si>
  <si>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</si>
  <si>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</si>
  <si>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</si>
  <si>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</si>
  <si>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</si>
  <si>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</si>
  <si>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</si>
  <si>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</si>
  <si>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</si>
  <si>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</si>
  <si>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</si>
  <si>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</si>
  <si>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</si>
  <si>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</si>
  <si>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</si>
  <si>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</si>
  <si>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</si>
  <si>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</si>
  <si>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</si>
  <si>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</si>
  <si>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</si>
  <si>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</si>
  <si>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</si>
  <si>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</si>
  <si>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</si>
  <si>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</si>
  <si>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</si>
  <si>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</si>
  <si>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</si>
  <si>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</si>
  <si>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</si>
  <si>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</si>
  <si>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</si>
  <si>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</si>
  <si>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</si>
  <si>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</si>
  <si>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</si>
  <si>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</si>
  <si>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</si>
  <si>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</si>
  <si>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</si>
  <si>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</si>
  <si>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</si>
  <si>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</si>
  <si>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</si>
  <si>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</si>
  <si>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</si>
  <si>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</si>
  <si>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</si>
  <si>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</si>
  <si>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</si>
  <si>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</si>
  <si>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</si>
  <si>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</si>
  <si>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</si>
  <si>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</si>
  <si>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</si>
  <si>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</si>
  <si>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</si>
  <si>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</si>
  <si>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</si>
  <si>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</si>
  <si>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</si>
  <si>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</si>
  <si>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</si>
  <si>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</si>
  <si>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</si>
  <si>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</si>
  <si>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</si>
  <si>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</si>
  <si>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</si>
  <si>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</si>
  <si>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</si>
  <si>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</si>
  <si>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</si>
  <si>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</si>
  <si>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</si>
  <si>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</si>
  <si>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</si>
  <si>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</si>
  <si>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</si>
  <si>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</si>
  <si>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</si>
  <si>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</si>
  <si>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</si>
  <si>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</si>
  <si>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</si>
  <si>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</si>
  <si>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</si>
  <si>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</si>
  <si>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</si>
  <si>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</si>
  <si>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</si>
  <si>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</si>
  <si>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</si>
  <si>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</si>
  <si>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</si>
  <si>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</si>
  <si>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</si>
  <si>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</si>
  <si>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</si>
  <si>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</si>
  <si>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</si>
  <si>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</si>
  <si>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</si>
  <si>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</si>
  <si>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</si>
  <si>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</si>
  <si>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</si>
  <si>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</si>
  <si>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</si>
  <si>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</si>
  <si>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</si>
  <si>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</si>
  <si>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</si>
  <si>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</si>
  <si>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</si>
  <si>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</si>
  <si>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</si>
  <si>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</si>
  <si>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</si>
  <si>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</si>
  <si>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</si>
  <si>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</si>
  <si>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</si>
  <si>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</si>
  <si>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</si>
  <si>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</si>
  <si>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</si>
  <si>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</si>
  <si>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</si>
  <si>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</si>
  <si>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</si>
  <si>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</si>
  <si>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</si>
  <si>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</si>
  <si>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</si>
  <si>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</si>
  <si>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</si>
  <si>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</si>
  <si>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</si>
  <si>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</si>
  <si>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</si>
  <si>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</si>
  <si>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</si>
  <si>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</si>
  <si>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</si>
  <si>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</si>
  <si>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</si>
  <si>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</si>
  <si>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</si>
  <si>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</si>
  <si>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</si>
  <si>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</si>
  <si>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</si>
  <si>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</si>
  <si>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</si>
  <si>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</si>
  <si>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</si>
  <si>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</si>
  <si>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</si>
  <si>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</si>
  <si>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</si>
  <si>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</si>
  <si>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</si>
  <si>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</si>
  <si>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</si>
  <si>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</si>
  <si>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</si>
  <si>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</si>
  <si>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</si>
  <si>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</si>
  <si>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</si>
  <si>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</si>
  <si>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</si>
  <si>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</si>
  <si>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</si>
  <si>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</si>
  <si>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</si>
  <si>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</si>
  <si>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</si>
  <si>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</si>
  <si>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</si>
  <si>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</si>
  <si>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</si>
  <si>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</si>
  <si>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</si>
  <si>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</si>
  <si>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</si>
  <si>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</si>
  <si>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</si>
  <si>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</si>
  <si>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</si>
  <si>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</si>
  <si>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</si>
  <si>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</si>
  <si>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</si>
  <si>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</si>
  <si>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</si>
  <si>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</si>
  <si>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</si>
  <si>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</si>
  <si>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</si>
  <si>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</si>
  <si>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</si>
  <si>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</si>
  <si>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</si>
  <si>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</si>
  <si>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</si>
  <si>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</si>
  <si>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</si>
  <si>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</si>
  <si>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</si>
  <si>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</si>
  <si>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</si>
  <si>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</si>
  <si>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</si>
  <si>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</si>
  <si>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</si>
  <si>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</si>
  <si>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</si>
  <si>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</si>
  <si>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</si>
  <si>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</si>
  <si>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</si>
  <si>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</si>
  <si>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</si>
  <si>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</si>
  <si>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</si>
  <si>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</si>
  <si>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</si>
  <si>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</si>
  <si>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</si>
  <si>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</si>
  <si>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</si>
  <si>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</si>
  <si>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</si>
  <si>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</si>
  <si>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</si>
  <si>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</si>
  <si>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</si>
  <si>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</si>
  <si>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</si>
  <si>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</si>
  <si>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</si>
  <si>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</si>
  <si>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</si>
  <si>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</si>
  <si>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</si>
  <si>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</si>
  <si>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</si>
  <si>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</si>
  <si>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</si>
  <si>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</si>
  <si>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</si>
  <si>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</si>
  <si>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</si>
  <si>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</si>
  <si>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</si>
  <si>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</si>
  <si>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</si>
  <si>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</si>
  <si>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</si>
  <si>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</si>
  <si>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</si>
  <si>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</si>
  <si>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</si>
  <si>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</si>
  <si>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</si>
  <si>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</si>
  <si>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</si>
  <si>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</si>
  <si>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</si>
  <si>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</si>
  <si>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</si>
  <si>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</si>
  <si>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</si>
  <si>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</si>
  <si>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</si>
  <si>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</si>
  <si>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</si>
  <si>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</si>
  <si>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</si>
  <si>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</si>
  <si>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</si>
  <si>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</si>
  <si>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</si>
  <si>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</si>
  <si>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</si>
  <si>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</si>
  <si>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</si>
  <si>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</si>
  <si>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</si>
  <si>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</si>
  <si>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</si>
  <si>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</si>
  <si>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</si>
  <si>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</si>
  <si>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</si>
  <si>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</si>
  <si>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</si>
  <si>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</si>
  <si>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</si>
  <si>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</si>
  <si>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</si>
  <si>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</si>
  <si>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</si>
  <si>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</si>
  <si>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</si>
  <si>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</si>
  <si>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</si>
  <si>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</si>
  <si>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</si>
  <si>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</si>
  <si>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</si>
  <si>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</si>
  <si>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</si>
  <si>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</si>
  <si>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</si>
  <si>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</si>
  <si>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</si>
  <si>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</si>
  <si>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</si>
  <si>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</si>
  <si>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</si>
  <si>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</si>
  <si>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</si>
  <si>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</si>
  <si>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</si>
  <si>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</si>
  <si>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</si>
  <si>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</si>
  <si>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</si>
  <si>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</si>
  <si>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</si>
  <si>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</si>
  <si>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</si>
  <si>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</si>
  <si>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</si>
  <si>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</si>
  <si>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</si>
  <si>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</si>
  <si>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</si>
  <si>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</si>
  <si>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</si>
  <si>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</si>
  <si>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</si>
  <si>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</si>
  <si>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</si>
  <si>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</si>
  <si>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</si>
  <si>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</si>
  <si>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</si>
  <si>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</si>
  <si>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</si>
  <si>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</si>
  <si>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</si>
  <si>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</si>
  <si>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</si>
  <si>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</si>
  <si>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</si>
  <si>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</si>
  <si>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</si>
  <si>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</si>
  <si>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</si>
  <si>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</si>
  <si>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</si>
  <si>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</si>
  <si>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</si>
  <si>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</si>
  <si>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</si>
  <si>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</si>
  <si>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</si>
  <si>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</si>
  <si>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</si>
  <si>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</si>
  <si>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</si>
  <si>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</si>
  <si>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</si>
  <si>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</si>
  <si>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</si>
  <si>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</si>
  <si>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</si>
  <si>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</si>
  <si>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</si>
  <si>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</si>
  <si>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</si>
  <si>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</si>
  <si>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</si>
  <si>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</si>
  <si>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</si>
  <si>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</si>
  <si>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</si>
  <si>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</si>
  <si>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</si>
  <si>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</si>
  <si>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</si>
  <si>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</si>
  <si>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</si>
  <si>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</si>
  <si>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</si>
  <si>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</si>
  <si>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</si>
  <si>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</si>
  <si>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</si>
  <si>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</si>
  <si>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</si>
  <si>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</si>
  <si>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</si>
  <si>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</si>
  <si>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</si>
  <si>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</si>
  <si>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</si>
  <si>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</si>
  <si>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</si>
  <si>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</si>
  <si>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</si>
  <si>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</si>
  <si>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</si>
  <si>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</si>
  <si>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</si>
  <si>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</si>
  <si>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</si>
  <si>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</si>
  <si>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</si>
  <si>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</si>
  <si>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</si>
  <si>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</si>
  <si>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</si>
  <si>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</si>
  <si>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</si>
  <si>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</si>
  <si>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</si>
  <si>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</si>
  <si>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</si>
  <si>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</si>
  <si>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</si>
  <si>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</si>
  <si>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</si>
  <si>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</si>
  <si>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</si>
  <si>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</si>
  <si>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</si>
  <si>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</si>
  <si>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</si>
  <si>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</si>
  <si>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</si>
  <si>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</si>
  <si>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</si>
  <si>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</si>
  <si>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</si>
  <si>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</si>
  <si>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</si>
  <si>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</si>
  <si>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</si>
  <si>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</si>
  <si>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</si>
  <si>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</si>
  <si>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</si>
  <si>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</si>
  <si>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</si>
  <si>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</si>
  <si>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</si>
  <si>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</si>
  <si>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</si>
  <si>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</si>
  <si>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</si>
  <si>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</si>
  <si>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</si>
  <si>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</si>
  <si>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</si>
  <si>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</si>
  <si>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</si>
  <si>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</si>
  <si>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</si>
  <si>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</si>
  <si>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</si>
  <si>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</si>
  <si>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</si>
  <si>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</si>
  <si>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</si>
  <si>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</si>
  <si>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</si>
  <si>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</si>
  <si>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</si>
  <si>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</si>
  <si>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</si>
  <si>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</si>
  <si>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</si>
  <si>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</si>
  <si>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</si>
  <si>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</si>
  <si>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</si>
  <si>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</si>
  <si>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</si>
  <si>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</si>
  <si>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</si>
  <si>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</si>
  <si>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</si>
  <si>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</si>
  <si>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</si>
  <si>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</si>
  <si>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</si>
  <si>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</si>
  <si>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</si>
  <si>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</si>
  <si>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</si>
  <si>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</si>
  <si>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</si>
  <si>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</si>
  <si>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</si>
  <si>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</si>
  <si>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</si>
  <si>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</si>
  <si>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</si>
  <si>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</si>
  <si>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</si>
  <si>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</si>
  <si>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</si>
  <si>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</si>
  <si>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</si>
  <si>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</si>
  <si>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</si>
  <si>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</si>
  <si>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</si>
  <si>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</si>
  <si>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</si>
  <si>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</si>
  <si>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</si>
  <si>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</si>
  <si>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</si>
  <si>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</si>
  <si>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</si>
  <si>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</si>
  <si>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</si>
  <si>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</si>
  <si>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</si>
  <si>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</si>
  <si>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</si>
  <si>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</si>
  <si>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</si>
  <si>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</si>
  <si>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</si>
  <si>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</si>
  <si>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</si>
  <si>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</si>
  <si>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</si>
  <si>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</si>
  <si>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</si>
  <si>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</si>
  <si>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</si>
  <si>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</si>
  <si>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</si>
  <si>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</si>
  <si>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</si>
  <si>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</si>
  <si>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</si>
  <si>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</si>
  <si>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</si>
  <si>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</si>
  <si>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</si>
  <si>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</si>
  <si>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</si>
  <si>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</si>
  <si>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</si>
  <si>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</si>
  <si>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</si>
  <si>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</si>
  <si>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</si>
  <si>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</si>
  <si>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</si>
  <si>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</si>
  <si>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</si>
  <si>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</si>
  <si>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</si>
  <si>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</si>
  <si>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</si>
  <si>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</si>
  <si>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</si>
  <si>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</si>
  <si>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</si>
  <si>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</si>
  <si>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</si>
  <si>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</si>
  <si>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</si>
  <si>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</si>
  <si>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</si>
  <si>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</si>
  <si>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</si>
  <si>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</si>
  <si>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</si>
  <si>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</si>
  <si>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</si>
  <si>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</si>
  <si>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</si>
  <si>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</si>
  <si>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</si>
  <si>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</si>
  <si>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</si>
  <si>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</si>
  <si>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</si>
  <si>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</si>
  <si>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</si>
  <si>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</si>
  <si>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</si>
  <si>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</si>
  <si>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</si>
  <si>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</si>
  <si>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</si>
  <si>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</si>
  <si>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</si>
  <si>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</si>
  <si>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</si>
  <si>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</si>
  <si>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</si>
  <si>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</si>
  <si>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</si>
  <si>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</si>
  <si>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</si>
  <si>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</si>
  <si>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</si>
  <si>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</si>
  <si>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</si>
  <si>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</si>
  <si>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</si>
  <si>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</si>
  <si>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</si>
  <si>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</si>
  <si>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</si>
  <si>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</si>
  <si>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</si>
  <si>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</si>
  <si>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</si>
  <si>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</si>
  <si>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</si>
  <si>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</si>
  <si>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</si>
  <si>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</si>
  <si>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</si>
  <si>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</si>
  <si>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</si>
  <si>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</si>
  <si>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</si>
  <si>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</si>
  <si>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</si>
  <si>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</si>
  <si>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</si>
  <si>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</si>
  <si>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</si>
  <si>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</si>
  <si>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</si>
  <si>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</si>
  <si>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</si>
  <si>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</si>
  <si>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</si>
  <si>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</si>
  <si>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</si>
  <si>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</si>
  <si>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</si>
  <si>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</si>
  <si>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</si>
  <si>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</si>
  <si>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</si>
  <si>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</si>
  <si>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</si>
  <si>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</si>
  <si>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</si>
  <si>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</si>
  <si>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</si>
  <si>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</si>
  <si>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</si>
  <si>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</si>
  <si>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</si>
  <si>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</si>
  <si>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</si>
  <si>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</si>
  <si>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</si>
  <si>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</si>
  <si>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</si>
  <si>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</si>
  <si>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</si>
  <si>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</si>
  <si>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</si>
  <si>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</si>
  <si>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</si>
  <si>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</si>
  <si>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</si>
  <si>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</si>
  <si>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</si>
  <si>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</si>
  <si>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</si>
  <si>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</si>
  <si>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</si>
  <si>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</si>
  <si>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</si>
  <si>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</si>
  <si>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</si>
  <si>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</si>
  <si>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</si>
  <si>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</si>
  <si>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</si>
  <si>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</si>
  <si>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</si>
  <si>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</si>
  <si>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</si>
  <si>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</si>
  <si>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</si>
  <si>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</si>
  <si>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</si>
  <si>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</si>
  <si>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</si>
  <si>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</si>
  <si>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</si>
  <si>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</si>
  <si>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</si>
  <si>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</si>
  <si>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</si>
  <si>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</si>
  <si>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</si>
  <si>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</si>
  <si>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</si>
  <si>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</si>
  <si>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</si>
  <si>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</si>
  <si>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</si>
  <si>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</si>
  <si>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</si>
  <si>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</si>
  <si>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</si>
  <si>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</si>
  <si>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</si>
  <si>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</si>
  <si>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</si>
  <si>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</si>
  <si>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</si>
  <si>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</si>
  <si>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</si>
  <si>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</si>
  <si>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</si>
  <si>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</si>
  <si>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</si>
  <si>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</si>
  <si>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</si>
  <si>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</si>
  <si>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</si>
  <si>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</si>
  <si>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</si>
  <si>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</si>
  <si>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</si>
  <si>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</si>
  <si>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</si>
  <si>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</si>
  <si>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</si>
  <si>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</si>
  <si>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</si>
  <si>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</si>
  <si>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</si>
  <si>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</si>
  <si>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</si>
  <si>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</si>
  <si>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</si>
  <si>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</si>
  <si>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</si>
  <si>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</si>
  <si>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</si>
  <si>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</si>
  <si>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</si>
  <si>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</si>
  <si>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</si>
  <si>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</si>
  <si>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</si>
  <si>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</si>
  <si>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</si>
  <si>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</si>
  <si>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</si>
  <si>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</si>
  <si>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</si>
  <si>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</si>
  <si>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</si>
  <si>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</si>
  <si>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</si>
  <si>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</si>
  <si>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</si>
  <si>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</si>
  <si>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</si>
  <si>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</si>
  <si>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</si>
  <si>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</si>
  <si>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</si>
  <si>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</si>
  <si>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</si>
  <si>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</si>
  <si>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</si>
  <si>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</si>
  <si>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</si>
  <si>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</si>
  <si>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</si>
  <si>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</si>
  <si>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</si>
  <si>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</si>
  <si>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</si>
  <si>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</si>
  <si>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</si>
  <si>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</si>
  <si>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</si>
  <si>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</si>
  <si>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</si>
  <si>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</si>
  <si>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</si>
  <si>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</si>
  <si>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</si>
  <si>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</si>
  <si>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</si>
  <si>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</si>
  <si>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</si>
  <si>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</si>
  <si>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</si>
  <si>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</si>
  <si>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</si>
  <si>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</si>
  <si>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</si>
  <si>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</si>
  <si>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</si>
  <si>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</si>
  <si>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</si>
  <si>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</si>
  <si>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</si>
  <si>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</si>
  <si>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</si>
  <si>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</si>
  <si>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</si>
  <si>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</si>
  <si>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</si>
  <si>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</si>
  <si>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</si>
  <si>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</si>
  <si>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</si>
  <si>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</si>
  <si>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</si>
  <si>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</si>
  <si>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</si>
  <si>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</si>
  <si>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</si>
  <si>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</si>
  <si>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</si>
  <si>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</si>
  <si>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</si>
  <si>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</si>
  <si>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</si>
  <si>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</si>
  <si>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</si>
  <si>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</si>
  <si>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</si>
  <si>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</si>
  <si>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</si>
  <si>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</si>
  <si>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</si>
  <si>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</si>
  <si>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</si>
  <si>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</si>
  <si>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</si>
  <si>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</si>
  <si>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</si>
  <si>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</si>
  <si>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</si>
  <si>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</si>
  <si>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</si>
  <si>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</si>
  <si>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</si>
  <si>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</si>
  <si>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</si>
  <si>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</si>
  <si>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</si>
  <si>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</si>
  <si>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</si>
  <si>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</si>
  <si>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</si>
  <si>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</si>
  <si>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</si>
  <si>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</si>
  <si>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</si>
  <si>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</si>
  <si>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</si>
  <si>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</si>
  <si>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</si>
  <si>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</si>
  <si>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</si>
  <si>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</si>
  <si>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</si>
  <si>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</si>
  <si>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</si>
  <si>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</si>
  <si>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</si>
  <si>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</si>
  <si>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</si>
  <si>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</si>
  <si>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</si>
  <si>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</si>
  <si>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</si>
  <si>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</si>
  <si>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</si>
  <si>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</si>
  <si>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</si>
  <si>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</si>
  <si>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</si>
  <si>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</si>
  <si>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</si>
  <si>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</si>
  <si>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</si>
  <si>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</si>
  <si>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</si>
  <si>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</si>
  <si>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</si>
  <si>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</si>
  <si>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</si>
  <si>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</si>
  <si>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</si>
  <si>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</si>
  <si>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</si>
  <si>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</si>
  <si>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</si>
  <si>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</si>
  <si>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</si>
  <si>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</si>
  <si>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</si>
  <si>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</si>
  <si>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</si>
  <si>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</si>
  <si>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</si>
  <si>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</si>
  <si>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</si>
  <si>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</si>
  <si>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</si>
  <si>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</si>
  <si>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</si>
  <si>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</si>
  <si>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</si>
  <si>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</si>
  <si>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</si>
  <si>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</si>
  <si>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</si>
  <si>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</si>
  <si>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</si>
  <si>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</si>
  <si>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</si>
  <si>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</si>
  <si>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</si>
  <si>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</si>
  <si>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</si>
  <si>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</si>
  <si>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</si>
  <si>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</si>
  <si>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</si>
  <si>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</si>
  <si>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</si>
  <si>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</si>
  <si>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</si>
  <si>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</si>
  <si>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</si>
  <si>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</si>
  <si>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</si>
  <si>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</si>
  <si>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</si>
  <si>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</si>
  <si>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</si>
  <si>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</si>
  <si>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</si>
  <si>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</si>
  <si>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</si>
  <si>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</si>
  <si>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</si>
  <si>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</si>
  <si>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</si>
  <si>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</si>
  <si>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</si>
  <si>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</si>
  <si>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</si>
  <si>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</si>
  <si>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</si>
  <si>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</si>
  <si>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</si>
  <si>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</si>
  <si>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</si>
  <si>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</si>
  <si>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</si>
  <si>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</si>
  <si>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</si>
  <si>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</si>
  <si>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</si>
  <si>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</si>
  <si>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</si>
  <si>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</si>
  <si>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</si>
  <si>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</si>
  <si>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</si>
  <si>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</si>
  <si>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</si>
  <si>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</si>
  <si>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</si>
  <si>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</si>
  <si>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</si>
  <si>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</si>
  <si>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</si>
  <si>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</si>
  <si>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</si>
  <si>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</si>
  <si>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</si>
  <si>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</si>
  <si>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</si>
  <si>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</si>
  <si>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</si>
  <si>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</si>
  <si>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</si>
  <si>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</si>
  <si>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</si>
  <si>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</si>
  <si>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</si>
  <si>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</si>
  <si>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</si>
  <si>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</si>
  <si>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</si>
  <si>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</si>
  <si>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</si>
  <si>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</si>
  <si>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</si>
  <si>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</si>
  <si>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</si>
  <si>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</si>
  <si>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</si>
  <si>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</si>
  <si>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</si>
  <si>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</si>
  <si>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</si>
  <si>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</si>
  <si>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</si>
  <si>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</si>
  <si>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</si>
  <si>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</si>
  <si>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</si>
  <si>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</si>
  <si>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</si>
  <si>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</si>
  <si>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</si>
  <si>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</si>
  <si>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</si>
  <si>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</si>
  <si>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</si>
  <si>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</si>
  <si>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</si>
  <si>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</si>
  <si>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</si>
  <si>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</si>
  <si>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</si>
  <si>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</si>
  <si>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</si>
  <si>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</si>
  <si>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</si>
  <si>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</si>
  <si>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</si>
  <si>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</si>
  <si>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</si>
  <si>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</si>
  <si>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</si>
  <si>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</si>
  <si>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</si>
  <si>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</si>
  <si>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</si>
  <si>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</si>
  <si>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</si>
  <si>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</si>
  <si>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</si>
  <si>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</si>
  <si>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</si>
  <si>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</si>
  <si>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</si>
  <si>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</si>
  <si>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</si>
  <si>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</si>
  <si>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</si>
  <si>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</si>
  <si>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</si>
  <si>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</si>
  <si>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</si>
  <si>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</si>
  <si>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</si>
  <si>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</si>
  <si>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</si>
  <si>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</si>
  <si>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</si>
  <si>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</si>
  <si>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</si>
  <si>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</si>
  <si>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</si>
  <si>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</si>
  <si>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</si>
  <si>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</si>
  <si>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</si>
  <si>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</si>
  <si>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</si>
  <si>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</si>
  <si>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</si>
  <si>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</si>
  <si>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</si>
  <si>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</si>
  <si>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</si>
  <si>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</si>
  <si>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</si>
  <si>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</si>
  <si>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</si>
  <si>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2019 - 2020</t>
  </si>
  <si>
    <t>requiring school districts to reflect in their proposed budget a line item indicating expenditures for</t>
  </si>
  <si>
    <t>administrative action as those terms are defined in Section 305.002, Government Code."</t>
  </si>
  <si>
    <t>The following template may be used to post the district's 2019-2020 Adopted Budge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</si>
  <si>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</si>
  <si>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</si>
  <si>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</si>
  <si>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</si>
  <si>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</si>
  <si>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</si>
  <si>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</si>
  <si>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</si>
  <si>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</si>
  <si>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</si>
  <si>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</si>
  <si>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</si>
  <si>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</si>
  <si>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</si>
  <si>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>Revised 7/16/19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</si>
  <si>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</si>
  <si>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</si>
  <si>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</si>
  <si>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171-902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</si>
</sst>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2.75"/>
  <cols>
    <col min="1" max="1" width="9.7109375" bestFit="1" customWidth="1"/>
  </cols>
  <sheetData>
    <row r="1" spans="1:13" s="35" customFormat="1" ht="15.75">
      <c r="A1" s="68" t="s">
        <v>2173</v>
      </c>
    </row>
    <row r="2" spans="1:13">
      <c r="A2" s="22"/>
    </row>
    <row r="3" spans="1:13" s="35" customFormat="1" ht="18" customHeight="1">
      <c r="A3" s="65" t="s">
        <v>2158</v>
      </c>
    </row>
    <row r="4" spans="1:13" s="35" customFormat="1" ht="15.75">
      <c r="A4" s="65" t="s">
        <v>115</v>
      </c>
    </row>
    <row r="6" spans="1:13" ht="15.75">
      <c r="A6" s="65" t="s">
        <v>72</v>
      </c>
    </row>
    <row r="7" spans="1:13" s="35" customFormat="1" ht="15.75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75">
      <c r="A9" s="65" t="s">
        <v>71</v>
      </c>
    </row>
    <row r="10" spans="1:13" s="35" customFormat="1" ht="15.75">
      <c r="A10" s="65" t="s">
        <v>74</v>
      </c>
    </row>
    <row r="11" spans="1:13" s="35" customFormat="1" ht="15.75">
      <c r="A11" s="65"/>
    </row>
    <row r="12" spans="1:13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1283</v>
      </c>
    </row>
    <row r="16" spans="1:13">
      <c r="A16" s="9" t="s">
        <v>1284</v>
      </c>
    </row>
    <row r="17" spans="1:1">
      <c r="A17" s="10" t="s">
        <v>1285</v>
      </c>
    </row>
    <row r="18" spans="1:1">
      <c r="A18" s="9" t="s">
        <v>527</v>
      </c>
    </row>
    <row r="20" spans="1:1">
      <c r="A20" s="9" t="s">
        <v>1037</v>
      </c>
    </row>
    <row r="21" spans="1:1">
      <c r="A21" s="9" t="s">
        <v>1284</v>
      </c>
    </row>
    <row r="22" spans="1:1">
      <c r="A22" s="10" t="s">
        <v>1038</v>
      </c>
    </row>
    <row r="23" spans="1:1">
      <c r="A23" s="9" t="s">
        <v>1039</v>
      </c>
    </row>
    <row r="25" spans="1:1">
      <c r="A25" s="9" t="s">
        <v>2138</v>
      </c>
    </row>
    <row r="26" spans="1:1">
      <c r="A26" s="9" t="s">
        <v>1284</v>
      </c>
    </row>
    <row r="27" spans="1:1">
      <c r="A27" s="10" t="s">
        <v>2136</v>
      </c>
    </row>
    <row r="28" spans="1:1">
      <c r="A28" s="9" t="s">
        <v>2137</v>
      </c>
    </row>
    <row r="30" spans="1:1" s="35" customFormat="1" ht="15">
      <c r="A30" s="9" t="s">
        <v>2148</v>
      </c>
    </row>
    <row r="31" spans="1:1">
      <c r="A31" s="9" t="s">
        <v>1284</v>
      </c>
    </row>
    <row r="32" spans="1:1">
      <c r="A32" s="10" t="s">
        <v>2149</v>
      </c>
    </row>
    <row r="33" spans="1:1">
      <c r="A33" s="9" t="s">
        <v>2150</v>
      </c>
    </row>
  </sheetData>
  <sheetProtection sheet="1" objects="1" scenarios="1"/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H53" sqref="H53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1286</v>
      </c>
      <c r="B1" s="108" t="str">
        <f>Sheet3!B2</f>
        <v>SUNRAY ISD</v>
      </c>
      <c r="C1" s="73"/>
    </row>
    <row r="2" spans="1:14">
      <c r="A2" s="23" t="s">
        <v>1287</v>
      </c>
      <c r="B2" s="109" t="s">
        <v>2177</v>
      </c>
      <c r="C2" s="107" t="s">
        <v>1282</v>
      </c>
    </row>
    <row r="3" spans="1:14">
      <c r="A3" s="13" t="s">
        <v>257</v>
      </c>
      <c r="B3" s="110">
        <v>43642</v>
      </c>
      <c r="C3" s="107" t="s">
        <v>70</v>
      </c>
    </row>
    <row r="4" spans="1:14">
      <c r="B4" s="14"/>
    </row>
    <row r="5" spans="1:14" s="61" customFormat="1" ht="18.7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7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7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7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7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75">
      <c r="A11" s="117"/>
      <c r="B11" s="118"/>
      <c r="C11" s="118"/>
      <c r="D11" s="119" t="s">
        <v>2155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75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75">
      <c r="A13" s="126">
        <v>5700</v>
      </c>
      <c r="B13" s="127" t="s">
        <v>87</v>
      </c>
      <c r="C13" s="118"/>
      <c r="D13" s="113">
        <f>2438020+33250+1057566</f>
        <v>3528836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75">
      <c r="A14" s="126">
        <v>5800</v>
      </c>
      <c r="B14" s="131" t="s">
        <v>89</v>
      </c>
      <c r="C14" s="118"/>
      <c r="D14" s="113">
        <f>3702034+5261+9000</f>
        <v>3716295</v>
      </c>
      <c r="E14" s="118"/>
      <c r="F14" s="130" t="s">
        <v>2152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5" thickBot="1">
      <c r="A15" s="126">
        <v>5900</v>
      </c>
      <c r="B15" s="128" t="s">
        <v>2151</v>
      </c>
      <c r="C15" s="129"/>
      <c r="D15" s="114">
        <f>200000+138500</f>
        <v>338500</v>
      </c>
      <c r="E15" s="118"/>
      <c r="F15" s="130" t="s">
        <v>2153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5" thickTop="1">
      <c r="A16" s="117"/>
      <c r="B16" s="118" t="s">
        <v>90</v>
      </c>
      <c r="C16" s="118"/>
      <c r="D16" s="156">
        <f>SUM(D13:D15)</f>
        <v>7583631</v>
      </c>
      <c r="E16" s="118"/>
      <c r="K16" s="121"/>
      <c r="L16" s="121"/>
      <c r="M16" s="121"/>
      <c r="N16" s="121"/>
    </row>
    <row r="17" spans="1:16" s="134" customFormat="1" ht="15.75">
      <c r="A17" s="132"/>
      <c r="B17" s="133"/>
      <c r="D17" s="119" t="s">
        <v>2155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5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55">
        <v>3422826</v>
      </c>
      <c r="E19" s="15"/>
      <c r="O19" s="28"/>
    </row>
    <row r="20" spans="1:16">
      <c r="A20" s="18">
        <v>12</v>
      </c>
      <c r="B20" s="19" t="s">
        <v>1259</v>
      </c>
      <c r="C20" s="15"/>
      <c r="D20" s="55">
        <v>25222</v>
      </c>
      <c r="E20" s="15"/>
      <c r="O20" s="28"/>
    </row>
    <row r="21" spans="1:16">
      <c r="A21" s="18">
        <v>13</v>
      </c>
      <c r="B21" s="19" t="s">
        <v>1260</v>
      </c>
      <c r="C21" s="15"/>
      <c r="D21" s="55">
        <v>89819</v>
      </c>
      <c r="E21" s="15"/>
      <c r="O21" s="28"/>
    </row>
    <row r="22" spans="1:16">
      <c r="A22" s="18">
        <v>21</v>
      </c>
      <c r="B22" s="19" t="s">
        <v>1261</v>
      </c>
      <c r="C22" s="15"/>
      <c r="D22" s="55">
        <v>10631</v>
      </c>
      <c r="E22" s="15"/>
      <c r="O22" s="28"/>
    </row>
    <row r="23" spans="1:16">
      <c r="A23" s="18">
        <v>23</v>
      </c>
      <c r="B23" s="19" t="s">
        <v>1262</v>
      </c>
      <c r="C23" s="15"/>
      <c r="D23" s="55">
        <v>375286</v>
      </c>
      <c r="E23" s="15"/>
      <c r="O23" s="28"/>
    </row>
    <row r="24" spans="1:16">
      <c r="A24" s="18">
        <v>31</v>
      </c>
      <c r="B24" s="19" t="s">
        <v>1263</v>
      </c>
      <c r="C24" s="15"/>
      <c r="D24" s="55">
        <v>152410</v>
      </c>
      <c r="E24" s="15"/>
      <c r="O24" s="28"/>
    </row>
    <row r="25" spans="1:16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1265</v>
      </c>
      <c r="C26" s="15"/>
      <c r="D26" s="55">
        <v>42295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1266</v>
      </c>
      <c r="C27" s="15"/>
      <c r="D27" s="55">
        <v>95934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1267</v>
      </c>
      <c r="C28" s="15"/>
      <c r="D28" s="55">
        <v>187871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5" thickBot="1">
      <c r="A29" s="18">
        <v>36</v>
      </c>
      <c r="B29" s="19" t="s">
        <v>1268</v>
      </c>
      <c r="C29" s="15"/>
      <c r="D29" s="55">
        <v>621922</v>
      </c>
      <c r="E29" s="15"/>
      <c r="F29" s="58" t="s">
        <v>2174</v>
      </c>
      <c r="O29" s="28"/>
      <c r="P29" s="26"/>
    </row>
    <row r="30" spans="1:16">
      <c r="A30" s="18">
        <v>41</v>
      </c>
      <c r="B30" s="19" t="s">
        <v>1269</v>
      </c>
      <c r="C30" s="15"/>
      <c r="D30" s="55">
        <f>451026-D31</f>
        <v>447026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2170</v>
      </c>
      <c r="B31" s="19" t="s">
        <v>2159</v>
      </c>
      <c r="C31" s="15"/>
      <c r="D31" s="55">
        <v>4000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2171</v>
      </c>
      <c r="B32" s="19" t="s">
        <v>2160</v>
      </c>
      <c r="C32" s="15"/>
      <c r="D32" s="55">
        <v>0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1270</v>
      </c>
      <c r="C33" s="15"/>
      <c r="D33" s="55">
        <v>639644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1271</v>
      </c>
      <c r="C34" s="15"/>
      <c r="D34" s="55">
        <v>75000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5" thickBot="1">
      <c r="A35" s="18">
        <v>53</v>
      </c>
      <c r="B35" s="19" t="s">
        <v>1272</v>
      </c>
      <c r="C35" s="15"/>
      <c r="D35" s="55">
        <v>43894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1273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f>147145+1203642</f>
        <v>1350787</v>
      </c>
      <c r="E37" s="15"/>
      <c r="O37" s="25"/>
    </row>
    <row r="38" spans="1:16" ht="15.75">
      <c r="A38" s="18">
        <v>81</v>
      </c>
      <c r="B38" s="19" t="s">
        <v>1274</v>
      </c>
      <c r="C38" s="15"/>
      <c r="D38" s="55">
        <v>0</v>
      </c>
      <c r="E38" s="15"/>
      <c r="F38" s="58" t="s">
        <v>2175</v>
      </c>
    </row>
    <row r="39" spans="1:16" ht="16.5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2166</v>
      </c>
    </row>
    <row r="40" spans="1:16">
      <c r="A40" s="18">
        <v>92</v>
      </c>
      <c r="B40" s="19" t="s">
        <v>1276</v>
      </c>
      <c r="C40" s="15"/>
      <c r="D40" s="55">
        <v>0</v>
      </c>
      <c r="E40" s="15"/>
      <c r="F40" s="145" t="s">
        <v>2154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1277</v>
      </c>
      <c r="C41" s="15"/>
      <c r="D41" s="55">
        <v>57000</v>
      </c>
      <c r="E41" s="15"/>
      <c r="F41" s="147" t="s">
        <v>2164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1278</v>
      </c>
      <c r="C42" s="15"/>
      <c r="D42" s="55">
        <v>0</v>
      </c>
      <c r="E42" s="15"/>
      <c r="F42" s="147" t="s">
        <v>2165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5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2176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75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5" thickBot="1">
      <c r="A46" s="18">
        <v>99</v>
      </c>
      <c r="B46" s="163" t="s">
        <v>1251</v>
      </c>
      <c r="C46" s="164"/>
      <c r="D46" s="55">
        <v>90000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5" thickTop="1">
      <c r="A47" s="18"/>
      <c r="B47" s="141" t="s">
        <v>2141</v>
      </c>
      <c r="C47" s="142"/>
      <c r="D47" s="143">
        <f>SUM(D19:D46)</f>
        <v>7731567</v>
      </c>
    </row>
    <row r="48" spans="1:16" ht="15.75" thickBot="1">
      <c r="B48" s="144"/>
      <c r="C48" s="144"/>
      <c r="D48" s="144"/>
    </row>
    <row r="49" spans="2:15" s="69" customFormat="1" ht="15.75">
      <c r="B49" s="139" t="s">
        <v>91</v>
      </c>
      <c r="C49" s="140"/>
      <c r="D49" s="70">
        <f>D16-D47</f>
        <v>-147936</v>
      </c>
      <c r="E49" s="71" t="str">
        <f>IF(D49&lt;0,"&lt;&lt;","")</f>
        <v>&lt;&lt;</v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G20" sqref="G20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SUNRAY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43642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3528836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3716295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2163</v>
      </c>
      <c r="D7" s="99">
        <f>'Data Entry_Web Posting'!D15</f>
        <v>338500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6"/>
      <c r="B8" s="100"/>
      <c r="C8" s="101" t="s">
        <v>90</v>
      </c>
      <c r="D8" s="102">
        <f>'Data Entry_Web Posting'!D16</f>
        <v>7583631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f>'Data Entry_Web Posting'!D19</f>
        <v>3422826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25222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29.25" customHeight="1">
      <c r="A13" s="36"/>
      <c r="B13" s="37">
        <v>13</v>
      </c>
      <c r="C13" s="38" t="s">
        <v>1241</v>
      </c>
      <c r="D13" s="39">
        <f>'Data Entry_Web Posting'!D21</f>
        <v>89819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10631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375286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152410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42295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95934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187871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621922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447026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2170</v>
      </c>
      <c r="C23" s="38" t="s">
        <v>2161</v>
      </c>
      <c r="D23" s="39">
        <f>'Data Entry_Web Posting'!D31</f>
        <v>4000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2171</v>
      </c>
      <c r="C24" s="38" t="s">
        <v>2162</v>
      </c>
      <c r="D24" s="39">
        <f>'Data Entry_Web Posting'!D32</f>
        <v>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639644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75000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43894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1350787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57000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1254</v>
      </c>
      <c r="D38" s="162">
        <f>'Data Entry_Web Posting'!D46</f>
        <v>90000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" customHeight="1" thickTop="1">
      <c r="A39" s="36"/>
      <c r="B39" s="75"/>
      <c r="C39" s="49" t="s">
        <v>43</v>
      </c>
      <c r="D39" s="137">
        <f>SUM(D11:D38)</f>
        <v>7731567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5" thickBot="1">
      <c r="A41" s="36"/>
      <c r="B41" s="76"/>
      <c r="C41" s="77" t="s">
        <v>91</v>
      </c>
      <c r="D41" s="138">
        <f>'Data Entry_Web Posting'!D49</f>
        <v>-147936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7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7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5" thickBot="1">
      <c r="A45" s="24"/>
      <c r="B45" s="140" t="s">
        <v>2169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75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5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2172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2167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2154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2156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2168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5" thickBot="1">
      <c r="B58" s="158" t="s">
        <v>2157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1288</v>
      </c>
      <c r="B1" t="s">
        <v>1289</v>
      </c>
    </row>
    <row r="2" spans="1:2">
      <c r="A2" s="8" t="str">
        <f>'Data Entry_Web Posting'!B2</f>
        <v>171-902</v>
      </c>
      <c r="B2" s="8" t="str">
        <f>LOOKUP(A2,A6:A1038,B6:B1038)</f>
        <v>SUNRAY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Jeanie Miller</cp:lastModifiedBy>
  <cp:lastPrinted>2009-08-11T16:31:08Z</cp:lastPrinted>
  <dcterms:created xsi:type="dcterms:W3CDTF">2006-07-19T19:41:45Z</dcterms:created>
  <dcterms:modified xsi:type="dcterms:W3CDTF">2019-08-19T18:39:48Z</dcterms:modified>
</cp:coreProperties>
</file>