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stelj\OneDrive for Business 1\Board Reports- Investment, etc\"/>
    </mc:Choice>
  </mc:AlternateContent>
  <bookViews>
    <workbookView xWindow="0" yWindow="0" windowWidth="25800" windowHeight="7830" activeTab="6"/>
  </bookViews>
  <sheets>
    <sheet name="13-14" sheetId="1" r:id="rId1"/>
    <sheet name="12-13" sheetId="2" r:id="rId2"/>
    <sheet name="14-15" sheetId="3" r:id="rId3"/>
    <sheet name="15-16" sheetId="4" r:id="rId4"/>
    <sheet name="16-17" sheetId="5" r:id="rId5"/>
    <sheet name="17-18" sheetId="6" r:id="rId6"/>
    <sheet name="18-19" sheetId="7" r:id="rId7"/>
  </sheets>
  <calcPr calcId="152511"/>
</workbook>
</file>

<file path=xl/calcChain.xml><?xml version="1.0" encoding="utf-8"?>
<calcChain xmlns="http://schemas.openxmlformats.org/spreadsheetml/2006/main">
  <c r="O18" i="7" l="1"/>
  <c r="O12" i="7"/>
  <c r="O6" i="7"/>
  <c r="O22" i="7"/>
  <c r="B22" i="7"/>
  <c r="P22" i="7"/>
  <c r="N22" i="7"/>
  <c r="M22" i="7"/>
  <c r="L22" i="7"/>
  <c r="K22" i="7"/>
  <c r="J22" i="7"/>
  <c r="I22" i="7"/>
  <c r="H22" i="7"/>
  <c r="G22" i="7"/>
  <c r="F22" i="7"/>
  <c r="E22" i="7"/>
  <c r="D22" i="7"/>
  <c r="C22" i="7"/>
  <c r="O17" i="7"/>
  <c r="O19" i="7" s="1"/>
  <c r="P19" i="7" s="1"/>
  <c r="B19" i="7"/>
  <c r="N19" i="7"/>
  <c r="J19" i="7"/>
  <c r="I19" i="7"/>
  <c r="H19" i="7"/>
  <c r="G19" i="7"/>
  <c r="F19" i="7"/>
  <c r="E19" i="7"/>
  <c r="D19" i="7"/>
  <c r="C19" i="7"/>
  <c r="P18" i="7"/>
  <c r="P17" i="7"/>
  <c r="O11" i="7"/>
  <c r="O13" i="7" s="1"/>
  <c r="P13" i="7" s="1"/>
  <c r="B13" i="7"/>
  <c r="N13" i="7"/>
  <c r="M13" i="7"/>
  <c r="L13" i="7"/>
  <c r="K13" i="7"/>
  <c r="J13" i="7"/>
  <c r="I13" i="7"/>
  <c r="H13" i="7"/>
  <c r="G13" i="7"/>
  <c r="F13" i="7"/>
  <c r="E13" i="7"/>
  <c r="D13" i="7"/>
  <c r="C13" i="7"/>
  <c r="P12" i="7"/>
  <c r="O5" i="7"/>
  <c r="O7" i="7" s="1"/>
  <c r="P7" i="7" s="1"/>
  <c r="N7" i="7"/>
  <c r="M7" i="7"/>
  <c r="L7" i="7"/>
  <c r="K7" i="7"/>
  <c r="J7" i="7"/>
  <c r="I7" i="7"/>
  <c r="H7" i="7"/>
  <c r="G7" i="7"/>
  <c r="F7" i="7"/>
  <c r="E7" i="7"/>
  <c r="D7" i="7"/>
  <c r="C7" i="7"/>
  <c r="P6" i="7"/>
  <c r="P5" i="7"/>
  <c r="I22" i="6"/>
  <c r="O5" i="6"/>
  <c r="P5" i="6"/>
  <c r="O6" i="6"/>
  <c r="P6" i="6"/>
  <c r="N22" i="6"/>
  <c r="M22" i="6"/>
  <c r="L22" i="6"/>
  <c r="K22" i="6"/>
  <c r="J22" i="6"/>
  <c r="H22" i="6"/>
  <c r="G22" i="6"/>
  <c r="F22" i="6"/>
  <c r="E22" i="6"/>
  <c r="D22" i="6"/>
  <c r="C22" i="6"/>
  <c r="B22" i="6"/>
  <c r="J19" i="6"/>
  <c r="I19" i="6"/>
  <c r="H19" i="6"/>
  <c r="G19" i="6"/>
  <c r="F19" i="6"/>
  <c r="E19" i="6"/>
  <c r="D19" i="6"/>
  <c r="C19" i="6"/>
  <c r="B19" i="6"/>
  <c r="O18" i="6"/>
  <c r="O17" i="6"/>
  <c r="P17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O12" i="6"/>
  <c r="O11" i="6"/>
  <c r="P11" i="6"/>
  <c r="N7" i="6"/>
  <c r="M7" i="6"/>
  <c r="L7" i="6"/>
  <c r="K7" i="6"/>
  <c r="J7" i="6"/>
  <c r="I7" i="6"/>
  <c r="H7" i="6"/>
  <c r="G7" i="6"/>
  <c r="F7" i="6"/>
  <c r="E7" i="6"/>
  <c r="D7" i="6"/>
  <c r="C7" i="6"/>
  <c r="O19" i="6"/>
  <c r="P19" i="6"/>
  <c r="P18" i="6"/>
  <c r="N19" i="5"/>
  <c r="M19" i="5"/>
  <c r="L19" i="5"/>
  <c r="K19" i="5"/>
  <c r="G19" i="5"/>
  <c r="F19" i="5"/>
  <c r="E19" i="5"/>
  <c r="D19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J19" i="5"/>
  <c r="I19" i="5"/>
  <c r="H19" i="5"/>
  <c r="C19" i="5"/>
  <c r="B19" i="5"/>
  <c r="O18" i="5"/>
  <c r="P18" i="5"/>
  <c r="O17" i="5"/>
  <c r="P17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O12" i="5"/>
  <c r="P12" i="5"/>
  <c r="O11" i="5"/>
  <c r="P11" i="5"/>
  <c r="N7" i="5"/>
  <c r="M7" i="5"/>
  <c r="L7" i="5"/>
  <c r="K7" i="5"/>
  <c r="J7" i="5"/>
  <c r="I7" i="5"/>
  <c r="H7" i="5"/>
  <c r="G7" i="5"/>
  <c r="F7" i="5"/>
  <c r="E7" i="5"/>
  <c r="D7" i="5"/>
  <c r="C7" i="5"/>
  <c r="O6" i="5"/>
  <c r="P6" i="5"/>
  <c r="O5" i="5"/>
  <c r="P5" i="5"/>
  <c r="J19" i="4"/>
  <c r="O18" i="4"/>
  <c r="P18" i="4"/>
  <c r="O17" i="4"/>
  <c r="O12" i="4"/>
  <c r="O11" i="4"/>
  <c r="O6" i="4"/>
  <c r="O5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I19" i="4"/>
  <c r="H19" i="4"/>
  <c r="G19" i="4"/>
  <c r="C19" i="4"/>
  <c r="B19" i="4"/>
  <c r="P17" i="4"/>
  <c r="O13" i="4"/>
  <c r="P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P12" i="4"/>
  <c r="P11" i="4"/>
  <c r="N7" i="4"/>
  <c r="M7" i="4"/>
  <c r="L7" i="4"/>
  <c r="K7" i="4"/>
  <c r="J7" i="4"/>
  <c r="I7" i="4"/>
  <c r="H7" i="4"/>
  <c r="G7" i="4"/>
  <c r="F7" i="4"/>
  <c r="E7" i="4"/>
  <c r="D7" i="4"/>
  <c r="C7" i="4"/>
  <c r="P5" i="4"/>
  <c r="N7" i="3"/>
  <c r="M7" i="3"/>
  <c r="L7" i="3"/>
  <c r="K7" i="3"/>
  <c r="J7" i="3"/>
  <c r="I7" i="3"/>
  <c r="H7" i="3"/>
  <c r="G7" i="3"/>
  <c r="F7" i="3"/>
  <c r="E7" i="3"/>
  <c r="D7" i="3"/>
  <c r="N22" i="3"/>
  <c r="M22" i="3"/>
  <c r="L22" i="3"/>
  <c r="K22" i="3"/>
  <c r="J22" i="3"/>
  <c r="H22" i="3"/>
  <c r="G22" i="3"/>
  <c r="F22" i="3"/>
  <c r="K13" i="3"/>
  <c r="I22" i="3"/>
  <c r="I19" i="3"/>
  <c r="H19" i="3"/>
  <c r="G19" i="3"/>
  <c r="N13" i="3"/>
  <c r="M13" i="3"/>
  <c r="L13" i="3"/>
  <c r="J13" i="3"/>
  <c r="I13" i="3"/>
  <c r="H13" i="3"/>
  <c r="G13" i="3"/>
  <c r="F19" i="3"/>
  <c r="F13" i="3"/>
  <c r="E22" i="3"/>
  <c r="D22" i="3"/>
  <c r="E19" i="3"/>
  <c r="E13" i="3"/>
  <c r="D13" i="3"/>
  <c r="C19" i="3"/>
  <c r="B7" i="3"/>
  <c r="B13" i="3"/>
  <c r="B19" i="3"/>
  <c r="B22" i="3"/>
  <c r="C22" i="3"/>
  <c r="O18" i="3"/>
  <c r="O17" i="3"/>
  <c r="C13" i="3"/>
  <c r="O12" i="3"/>
  <c r="O11" i="3"/>
  <c r="P11" i="3"/>
  <c r="C7" i="3"/>
  <c r="O6" i="3"/>
  <c r="P6" i="3"/>
  <c r="O5" i="3"/>
  <c r="P5" i="3"/>
  <c r="O7" i="3"/>
  <c r="P7" i="3"/>
  <c r="O19" i="3"/>
  <c r="P19" i="3"/>
  <c r="O13" i="3"/>
  <c r="P13" i="3"/>
  <c r="P18" i="3"/>
  <c r="P17" i="3"/>
  <c r="O22" i="3"/>
  <c r="P22" i="3"/>
  <c r="P12" i="3"/>
  <c r="P6" i="1"/>
  <c r="P18" i="1"/>
  <c r="N22" i="1"/>
  <c r="O18" i="1"/>
  <c r="O19" i="1"/>
  <c r="O17" i="1"/>
  <c r="P17" i="1"/>
  <c r="O12" i="1"/>
  <c r="P12" i="1"/>
  <c r="O11" i="1"/>
  <c r="P11" i="1"/>
  <c r="O6" i="1"/>
  <c r="O5" i="1"/>
  <c r="P5" i="1"/>
  <c r="O13" i="1"/>
  <c r="O7" i="1"/>
  <c r="O22" i="1"/>
  <c r="M22" i="1"/>
  <c r="L22" i="1"/>
  <c r="K22" i="1"/>
  <c r="J22" i="1"/>
  <c r="J19" i="1"/>
  <c r="I22" i="1"/>
  <c r="H22" i="1"/>
  <c r="I19" i="1"/>
  <c r="H19" i="1"/>
  <c r="N13" i="1"/>
  <c r="M13" i="1"/>
  <c r="L13" i="1"/>
  <c r="K13" i="1"/>
  <c r="J13" i="1"/>
  <c r="I13" i="1"/>
  <c r="H13" i="1"/>
  <c r="G13" i="1"/>
  <c r="G22" i="1"/>
  <c r="G19" i="1"/>
  <c r="F22" i="1"/>
  <c r="E22" i="1"/>
  <c r="D22" i="1"/>
  <c r="B22" i="1"/>
  <c r="P22" i="1"/>
  <c r="B19" i="1"/>
  <c r="P19" i="1"/>
  <c r="B13" i="1"/>
  <c r="P13" i="1"/>
  <c r="B7" i="1"/>
  <c r="P7" i="1"/>
  <c r="O22" i="2"/>
  <c r="N22" i="2"/>
  <c r="M22" i="2"/>
  <c r="L22" i="2"/>
  <c r="K22" i="2"/>
  <c r="J22" i="2"/>
  <c r="I22" i="2"/>
  <c r="H22" i="2"/>
  <c r="G22" i="2"/>
  <c r="F22" i="2"/>
  <c r="E22" i="2"/>
  <c r="D22" i="2"/>
  <c r="O18" i="2"/>
  <c r="O17" i="2"/>
  <c r="O19" i="2"/>
  <c r="O12" i="2"/>
  <c r="O13" i="2"/>
  <c r="O11" i="2"/>
  <c r="O6" i="2"/>
  <c r="O5" i="2"/>
  <c r="O7" i="2"/>
  <c r="N13" i="2"/>
  <c r="M13" i="2"/>
  <c r="L13" i="2"/>
  <c r="K13" i="2"/>
  <c r="J13" i="2"/>
  <c r="I13" i="2"/>
  <c r="H13" i="2"/>
  <c r="G13" i="2"/>
  <c r="I19" i="2"/>
  <c r="C19" i="2"/>
  <c r="E19" i="2"/>
  <c r="L19" i="2"/>
  <c r="J19" i="2"/>
  <c r="G19" i="2"/>
  <c r="C22" i="2"/>
  <c r="F19" i="2"/>
  <c r="F13" i="2"/>
  <c r="E13" i="2"/>
  <c r="D13" i="2"/>
  <c r="C13" i="2"/>
  <c r="N7" i="2"/>
  <c r="M7" i="2"/>
  <c r="L7" i="2"/>
  <c r="K7" i="2"/>
  <c r="J7" i="2"/>
  <c r="I7" i="2"/>
  <c r="H7" i="2"/>
  <c r="G7" i="2"/>
  <c r="F7" i="2"/>
  <c r="E7" i="2"/>
  <c r="D7" i="2"/>
  <c r="C7" i="2"/>
  <c r="C22" i="1"/>
  <c r="F19" i="1"/>
  <c r="F13" i="1"/>
  <c r="E13" i="1"/>
  <c r="D13" i="1"/>
  <c r="C13" i="1"/>
  <c r="E7" i="1"/>
  <c r="N7" i="1"/>
  <c r="M7" i="1"/>
  <c r="L7" i="1"/>
  <c r="K7" i="1"/>
  <c r="J7" i="1"/>
  <c r="I7" i="1"/>
  <c r="H7" i="1"/>
  <c r="G7" i="1"/>
  <c r="F7" i="1"/>
  <c r="D7" i="1"/>
  <c r="C7" i="1"/>
  <c r="O19" i="4"/>
  <c r="P19" i="4"/>
  <c r="O7" i="4"/>
  <c r="P7" i="4"/>
  <c r="O22" i="4"/>
  <c r="P22" i="4"/>
  <c r="P6" i="4"/>
  <c r="O13" i="5"/>
  <c r="P13" i="5"/>
  <c r="O22" i="5"/>
  <c r="P22" i="5"/>
  <c r="O7" i="5"/>
  <c r="P7" i="5"/>
  <c r="O19" i="5"/>
  <c r="P19" i="5"/>
  <c r="O13" i="6"/>
  <c r="P13" i="6"/>
  <c r="O22" i="6"/>
  <c r="P22" i="6"/>
  <c r="P12" i="6"/>
  <c r="O7" i="6"/>
  <c r="P7" i="6"/>
  <c r="P11" i="7" l="1"/>
</calcChain>
</file>

<file path=xl/sharedStrings.xml><?xml version="1.0" encoding="utf-8"?>
<sst xmlns="http://schemas.openxmlformats.org/spreadsheetml/2006/main" count="210" uniqueCount="43">
  <si>
    <t>2012-13 Fiscal Year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</si>
  <si>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</si>
  <si>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</si>
  <si>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</si>
  <si>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</si>
  <si>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</si>
  <si>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</si>
  <si>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</si>
  <si>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</si>
  <si>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</si>
  <si>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</si>
  <si>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</si>
  <si>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</si>
  <si>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Totals</t>
  </si>
  <si>
    <t>(+/-) change</t>
  </si>
  <si>
    <t>from 2012-13</t>
  </si>
  <si>
    <t>Electricity:</t>
  </si>
  <si>
    <t xml:space="preserve">     KWH</t>
  </si>
  <si>
    <t xml:space="preserve">     Cost</t>
  </si>
  <si>
    <t>Unit Cost</t>
  </si>
  <si>
    <t>Water:</t>
  </si>
  <si>
    <t xml:space="preserve">     Gallons</t>
  </si>
  <si>
    <t>Propane:</t>
  </si>
  <si>
    <t>Aggregate Cost:</t>
  </si>
  <si>
    <t>2013-2014 School Fiscal Year</t>
  </si>
  <si>
    <t>2011-12 Fiscal Year</t>
  </si>
  <si>
    <t>2012-2013 School Fiscal Year</t>
  </si>
  <si>
    <t>from 2011-12</t>
  </si>
  <si>
    <t>2014-2015 School Fiscal Year</t>
  </si>
  <si>
    <t>2013-14 Fiscal Year</t>
  </si>
  <si>
    <t>from 2013-14</t>
  </si>
  <si>
    <t>2015-16 School Fiscal Year</t>
  </si>
  <si>
    <t>from 2014-15</t>
  </si>
  <si>
    <t>2015-2016 Fiscal Year</t>
  </si>
  <si>
    <t>2014-2015 Fiscal Year</t>
  </si>
  <si>
    <t>2016-17 School Fiscal Year</t>
  </si>
  <si>
    <t>2017-18 School Fiscal Year</t>
  </si>
  <si>
    <t>2016-2017 Fiscal Year</t>
  </si>
  <si>
    <t>from 2016-17</t>
  </si>
  <si>
    <t>2018-19 School Fiscal Year</t>
  </si>
  <si>
    <t>2017-2018 Fiscal Year</t>
  </si>
  <si>
    <t>from 2015-16</t>
  </si>
  <si>
    <t>from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</si>
</sst>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/>
    <xf numFmtId="164" fontId="1" fillId="0" borderId="0" xfId="0" applyNumberFormat="1" applyFont="1"/>
    <xf numFmtId="164" fontId="0" fillId="0" borderId="0" xfId="0" applyNumberFormat="1"/>
    <xf numFmtId="164" fontId="1" fillId="0" borderId="0" xfId="0" applyNumberFormat="1" applyFont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B1" sqref="B1:B3"/>
    </sheetView>
  </sheetViews>
  <sheetFormatPr defaultRowHeight="15" x14ac:dyDescent="0.25"/>
  <cols>
    <col min="1" max="1" width="9.28515625" style="2" bestFit="1" customWidth="1"/>
    <col min="2" max="2" width="14.85546875" style="2" bestFit="1" customWidth="1"/>
    <col min="3" max="15" width="10.42578125" style="2" bestFit="1" customWidth="1"/>
    <col min="16" max="16" width="11" style="2" bestFit="1" customWidth="1"/>
    <col min="17" max="17" width="8.85546875" style="16"/>
    <col min="18" max="21" width="8.85546875" style="2"/>
  </cols>
  <sheetData>
    <row r="1" spans="1:21" ht="19.149999999999999" customHeight="1" x14ac:dyDescent="0.25">
      <c r="A1" s="4"/>
      <c r="B1" s="28" t="s">
        <v>0</v>
      </c>
      <c r="C1" s="3"/>
      <c r="F1" s="27" t="s">
        <v>24</v>
      </c>
      <c r="G1" s="27"/>
      <c r="H1" s="27"/>
      <c r="I1" s="27"/>
      <c r="J1" s="27"/>
    </row>
    <row r="2" spans="1:21" ht="12.6" customHeight="1" x14ac:dyDescent="0.25">
      <c r="A2" s="4"/>
      <c r="B2" s="28"/>
      <c r="P2" s="8" t="s">
        <v>14</v>
      </c>
    </row>
    <row r="3" spans="1:21" s="1" customFormat="1" ht="14.45" customHeight="1" x14ac:dyDescent="0.25">
      <c r="A3" s="5"/>
      <c r="B3" s="28"/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9" t="s">
        <v>13</v>
      </c>
      <c r="P3" s="10" t="s">
        <v>15</v>
      </c>
      <c r="Q3" s="17"/>
      <c r="R3" s="6"/>
      <c r="S3" s="6"/>
      <c r="T3" s="6"/>
      <c r="U3" s="6"/>
    </row>
    <row r="4" spans="1:21" x14ac:dyDescent="0.25">
      <c r="A4" s="4" t="s">
        <v>16</v>
      </c>
    </row>
    <row r="5" spans="1:21" x14ac:dyDescent="0.25">
      <c r="A5" s="4" t="s">
        <v>17</v>
      </c>
      <c r="B5" s="2">
        <v>1034654</v>
      </c>
      <c r="C5" s="2">
        <v>71099</v>
      </c>
      <c r="D5" s="2">
        <v>86527</v>
      </c>
      <c r="E5" s="2">
        <v>68461</v>
      </c>
      <c r="F5" s="2">
        <v>103164</v>
      </c>
      <c r="G5" s="2">
        <v>109156</v>
      </c>
      <c r="H5" s="2">
        <v>140378</v>
      </c>
      <c r="I5" s="2">
        <v>89560</v>
      </c>
      <c r="J5" s="2">
        <v>70977</v>
      </c>
      <c r="K5" s="2">
        <v>74745</v>
      </c>
      <c r="L5" s="2">
        <v>71365</v>
      </c>
      <c r="M5" s="2">
        <v>50840</v>
      </c>
      <c r="N5" s="2">
        <v>58503</v>
      </c>
      <c r="O5" s="2">
        <f>SUM(C5:N5)</f>
        <v>994775</v>
      </c>
      <c r="P5" s="21">
        <f>O5-B5</f>
        <v>-39879</v>
      </c>
    </row>
    <row r="6" spans="1:21" s="14" customFormat="1" ht="15.75" thickBot="1" x14ac:dyDescent="0.3">
      <c r="A6" s="11" t="s">
        <v>18</v>
      </c>
      <c r="B6" s="12">
        <v>127636.86</v>
      </c>
      <c r="C6" s="12">
        <v>13809.45</v>
      </c>
      <c r="D6" s="12">
        <v>10708.52</v>
      </c>
      <c r="E6" s="12">
        <v>7721.88</v>
      </c>
      <c r="F6" s="12">
        <v>10535.09</v>
      </c>
      <c r="G6" s="12">
        <v>11738.56</v>
      </c>
      <c r="H6" s="12">
        <v>13287.92</v>
      </c>
      <c r="I6" s="12">
        <v>10461.52</v>
      </c>
      <c r="J6" s="12">
        <v>10145.41</v>
      </c>
      <c r="K6" s="12">
        <v>9616.77</v>
      </c>
      <c r="L6" s="12">
        <v>8936.2199999999993</v>
      </c>
      <c r="M6" s="12">
        <v>7149.33</v>
      </c>
      <c r="N6" s="12">
        <v>8233.5300000000007</v>
      </c>
      <c r="O6" s="20">
        <f>SUM(C6:N6)</f>
        <v>122344.20000000001</v>
      </c>
      <c r="P6" s="21">
        <f t="shared" ref="P6:P22" si="0">O6-B6</f>
        <v>-5292.6599999999889</v>
      </c>
      <c r="Q6" s="18"/>
      <c r="R6" s="13"/>
      <c r="S6" s="13"/>
      <c r="T6" s="13"/>
      <c r="U6" s="13"/>
    </row>
    <row r="7" spans="1:21" ht="15.75" thickTop="1" x14ac:dyDescent="0.25">
      <c r="A7" s="2" t="s">
        <v>19</v>
      </c>
      <c r="B7" s="2">
        <f t="shared" ref="B7:O7" si="1">B6/B5</f>
        <v>0.12336187749721163</v>
      </c>
      <c r="C7" s="2">
        <f t="shared" si="1"/>
        <v>0.19422847016132436</v>
      </c>
      <c r="D7" s="2">
        <f t="shared" si="1"/>
        <v>0.1237592890080553</v>
      </c>
      <c r="E7" s="2">
        <f t="shared" si="1"/>
        <v>0.11279239274915645</v>
      </c>
      <c r="F7" s="2">
        <f t="shared" si="1"/>
        <v>0.10211982862238765</v>
      </c>
      <c r="G7" s="2">
        <f t="shared" si="1"/>
        <v>0.10753930155007511</v>
      </c>
      <c r="H7" s="2">
        <f t="shared" si="1"/>
        <v>9.4658137314963878E-2</v>
      </c>
      <c r="I7" s="2">
        <f t="shared" si="1"/>
        <v>0.11681018311746316</v>
      </c>
      <c r="J7" s="2">
        <f t="shared" si="1"/>
        <v>0.14293940290516646</v>
      </c>
      <c r="K7" s="2">
        <f t="shared" si="1"/>
        <v>0.12866104756170982</v>
      </c>
      <c r="L7" s="2">
        <f t="shared" si="1"/>
        <v>0.12521852448679324</v>
      </c>
      <c r="M7" s="2">
        <f t="shared" si="1"/>
        <v>0.14062411487018095</v>
      </c>
      <c r="N7" s="2">
        <f t="shared" si="1"/>
        <v>0.14073688528793396</v>
      </c>
      <c r="O7" s="2">
        <f t="shared" si="1"/>
        <v>0.12298680606167225</v>
      </c>
      <c r="P7" s="21">
        <f t="shared" si="0"/>
        <v>-3.7507143553937305E-4</v>
      </c>
    </row>
    <row r="9" spans="1:2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21" x14ac:dyDescent="0.25">
      <c r="A10" s="2" t="s">
        <v>20</v>
      </c>
    </row>
    <row r="11" spans="1:21" x14ac:dyDescent="0.25">
      <c r="A11" s="2" t="s">
        <v>21</v>
      </c>
      <c r="B11" s="2">
        <v>893850</v>
      </c>
      <c r="C11" s="2">
        <v>55893</v>
      </c>
      <c r="D11" s="2">
        <v>90080</v>
      </c>
      <c r="E11" s="2">
        <v>81550</v>
      </c>
      <c r="F11" s="2">
        <v>81310</v>
      </c>
      <c r="G11" s="2">
        <v>60280</v>
      </c>
      <c r="H11" s="2">
        <v>95270</v>
      </c>
      <c r="I11" s="2">
        <v>73580</v>
      </c>
      <c r="J11" s="2">
        <v>154290</v>
      </c>
      <c r="K11" s="2">
        <v>79812</v>
      </c>
      <c r="L11" s="2">
        <v>68885</v>
      </c>
      <c r="M11" s="2">
        <v>32378</v>
      </c>
      <c r="N11" s="2">
        <v>18212</v>
      </c>
      <c r="O11" s="2">
        <f>SUM(C11:N11)</f>
        <v>891540</v>
      </c>
      <c r="P11" s="21">
        <f t="shared" si="0"/>
        <v>-2310</v>
      </c>
    </row>
    <row r="12" spans="1:21" s="14" customFormat="1" ht="15.75" thickBot="1" x14ac:dyDescent="0.3">
      <c r="A12" s="13" t="s">
        <v>18</v>
      </c>
      <c r="B12" s="12">
        <v>9065.01</v>
      </c>
      <c r="C12" s="12">
        <v>592.54</v>
      </c>
      <c r="D12" s="12">
        <v>932.65</v>
      </c>
      <c r="E12" s="12">
        <v>844.57</v>
      </c>
      <c r="F12" s="12">
        <v>701.5</v>
      </c>
      <c r="G12" s="12">
        <v>630.26</v>
      </c>
      <c r="H12" s="12">
        <v>989.11</v>
      </c>
      <c r="I12" s="12">
        <v>761.05</v>
      </c>
      <c r="J12" s="12">
        <v>1682.6</v>
      </c>
      <c r="K12" s="12">
        <v>826.27</v>
      </c>
      <c r="L12" s="12">
        <v>714.04</v>
      </c>
      <c r="M12" s="12">
        <v>392.47</v>
      </c>
      <c r="N12" s="12">
        <v>286.08999999999997</v>
      </c>
      <c r="O12" s="20">
        <f>SUM(C12:N12)</f>
        <v>9353.15</v>
      </c>
      <c r="P12" s="2">
        <f t="shared" si="0"/>
        <v>288.13999999999942</v>
      </c>
      <c r="Q12" s="18"/>
      <c r="R12" s="13"/>
      <c r="S12" s="13"/>
      <c r="T12" s="13"/>
      <c r="U12" s="13"/>
    </row>
    <row r="13" spans="1:21" ht="15.75" thickTop="1" x14ac:dyDescent="0.25">
      <c r="A13" s="2" t="s">
        <v>19</v>
      </c>
      <c r="B13" s="2">
        <f t="shared" ref="B13:O13" si="2">B12/B11</f>
        <v>1.0141533814398388E-2</v>
      </c>
      <c r="C13" s="2">
        <f t="shared" si="2"/>
        <v>1.0601327536543036E-2</v>
      </c>
      <c r="D13" s="2">
        <f t="shared" si="2"/>
        <v>1.035357460035524E-2</v>
      </c>
      <c r="E13" s="2">
        <f t="shared" si="2"/>
        <v>1.0356468424279584E-2</v>
      </c>
      <c r="F13" s="2">
        <f t="shared" si="2"/>
        <v>8.6274750953142295E-3</v>
      </c>
      <c r="G13" s="2">
        <f t="shared" si="2"/>
        <v>1.0455540809555408E-2</v>
      </c>
      <c r="H13" s="2">
        <f t="shared" si="2"/>
        <v>1.0382176970714811E-2</v>
      </c>
      <c r="I13" s="2">
        <f t="shared" si="2"/>
        <v>1.0343163903234575E-2</v>
      </c>
      <c r="J13" s="2">
        <f t="shared" si="2"/>
        <v>1.0905437811912631E-2</v>
      </c>
      <c r="K13" s="2">
        <f t="shared" si="2"/>
        <v>1.0352703854057033E-2</v>
      </c>
      <c r="L13" s="2">
        <f t="shared" si="2"/>
        <v>1.0365681933657545E-2</v>
      </c>
      <c r="M13" s="2">
        <f t="shared" si="2"/>
        <v>1.2121502254617333E-2</v>
      </c>
      <c r="N13" s="2">
        <f t="shared" si="2"/>
        <v>1.5708873270371182E-2</v>
      </c>
      <c r="O13" s="2">
        <f t="shared" si="2"/>
        <v>1.0491004329587007E-2</v>
      </c>
      <c r="P13" s="2">
        <f t="shared" si="0"/>
        <v>3.4947051518861849E-4</v>
      </c>
    </row>
    <row r="15" spans="1:2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21" x14ac:dyDescent="0.25">
      <c r="A16" s="2" t="s">
        <v>22</v>
      </c>
    </row>
    <row r="17" spans="1:21" x14ac:dyDescent="0.25">
      <c r="A17" s="2" t="s">
        <v>21</v>
      </c>
      <c r="B17" s="2">
        <v>13723</v>
      </c>
      <c r="C17" s="2">
        <v>0</v>
      </c>
      <c r="D17" s="2">
        <v>0</v>
      </c>
      <c r="E17" s="2">
        <v>0</v>
      </c>
      <c r="F17" s="2">
        <v>5112</v>
      </c>
      <c r="G17" s="2">
        <v>6418</v>
      </c>
      <c r="H17" s="2">
        <v>4300</v>
      </c>
      <c r="I17" s="2">
        <v>800</v>
      </c>
      <c r="J17" s="2">
        <v>1075</v>
      </c>
      <c r="K17" s="2">
        <v>0</v>
      </c>
      <c r="L17" s="2">
        <v>0</v>
      </c>
      <c r="M17" s="2">
        <v>0</v>
      </c>
      <c r="N17" s="2">
        <v>0</v>
      </c>
      <c r="O17" s="2">
        <f>SUM(C17:N17)</f>
        <v>17705</v>
      </c>
      <c r="P17" s="2">
        <f t="shared" si="0"/>
        <v>3982</v>
      </c>
    </row>
    <row r="18" spans="1:21" s="14" customFormat="1" ht="15.75" thickBot="1" x14ac:dyDescent="0.3">
      <c r="A18" s="13" t="s">
        <v>18</v>
      </c>
      <c r="B18" s="12">
        <v>17818.73</v>
      </c>
      <c r="C18" s="12">
        <v>0</v>
      </c>
      <c r="D18" s="12">
        <v>0</v>
      </c>
      <c r="E18" s="12">
        <v>0</v>
      </c>
      <c r="F18" s="12">
        <v>8945.31</v>
      </c>
      <c r="G18" s="12">
        <v>13180</v>
      </c>
      <c r="H18" s="12">
        <v>10207</v>
      </c>
      <c r="I18" s="12">
        <v>1304.33</v>
      </c>
      <c r="J18" s="12">
        <v>1601.9</v>
      </c>
      <c r="K18" s="12">
        <v>0</v>
      </c>
      <c r="L18" s="12">
        <v>0</v>
      </c>
      <c r="M18" s="12">
        <v>0</v>
      </c>
      <c r="N18" s="12">
        <v>0</v>
      </c>
      <c r="O18" s="20">
        <f>SUM(C18:N18)</f>
        <v>35238.54</v>
      </c>
      <c r="P18" s="2">
        <f t="shared" si="0"/>
        <v>17419.810000000001</v>
      </c>
      <c r="Q18" s="18"/>
      <c r="R18" s="13"/>
      <c r="S18" s="13"/>
      <c r="T18" s="13"/>
      <c r="U18" s="13"/>
    </row>
    <row r="19" spans="1:21" ht="15.75" thickTop="1" x14ac:dyDescent="0.25">
      <c r="A19" s="2" t="s">
        <v>19</v>
      </c>
      <c r="B19" s="2">
        <f>B18/B17</f>
        <v>1.2984573344020987</v>
      </c>
      <c r="C19" s="2">
        <v>0</v>
      </c>
      <c r="D19" s="2">
        <v>0</v>
      </c>
      <c r="E19" s="2">
        <v>0</v>
      </c>
      <c r="F19" s="2">
        <f>F18/F17</f>
        <v>1.7498650234741784</v>
      </c>
      <c r="G19" s="2">
        <f>G18/G17</f>
        <v>2.0535992521034592</v>
      </c>
      <c r="H19" s="2">
        <f>H18/H17</f>
        <v>2.3737209302325581</v>
      </c>
      <c r="I19" s="2">
        <f>I18/I17</f>
        <v>1.6304124999999998</v>
      </c>
      <c r="J19" s="2">
        <f>J18/J17</f>
        <v>1.490139534883721</v>
      </c>
      <c r="K19" s="2">
        <v>0</v>
      </c>
      <c r="L19" s="2">
        <v>0</v>
      </c>
      <c r="M19" s="2">
        <v>0</v>
      </c>
      <c r="N19" s="2">
        <v>0</v>
      </c>
      <c r="O19" s="2">
        <f t="shared" ref="O19" si="3">O18/O17</f>
        <v>1.9903157300197685</v>
      </c>
      <c r="P19" s="2">
        <f t="shared" si="0"/>
        <v>0.69185839561766982</v>
      </c>
    </row>
    <row r="21" spans="1:2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21" s="14" customFormat="1" ht="24.75" x14ac:dyDescent="0.25">
      <c r="A22" s="15" t="s">
        <v>23</v>
      </c>
      <c r="B22" s="13">
        <f t="shared" ref="B22:M22" si="4">SUM(B18,B12,B6)</f>
        <v>154520.6</v>
      </c>
      <c r="C22" s="13">
        <f t="shared" si="4"/>
        <v>14401.990000000002</v>
      </c>
      <c r="D22" s="13">
        <f t="shared" si="4"/>
        <v>11641.17</v>
      </c>
      <c r="E22" s="13">
        <f t="shared" si="4"/>
        <v>8566.4500000000007</v>
      </c>
      <c r="F22" s="13">
        <f t="shared" si="4"/>
        <v>20181.900000000001</v>
      </c>
      <c r="G22" s="13">
        <f t="shared" si="4"/>
        <v>25548.82</v>
      </c>
      <c r="H22" s="13">
        <f t="shared" si="4"/>
        <v>24484.03</v>
      </c>
      <c r="I22" s="13">
        <f t="shared" si="4"/>
        <v>12526.900000000001</v>
      </c>
      <c r="J22" s="13">
        <f t="shared" si="4"/>
        <v>13429.91</v>
      </c>
      <c r="K22" s="13">
        <f t="shared" si="4"/>
        <v>10443.040000000001</v>
      </c>
      <c r="L22" s="13">
        <f t="shared" si="4"/>
        <v>9650.2599999999984</v>
      </c>
      <c r="M22" s="13">
        <f t="shared" si="4"/>
        <v>7541.8</v>
      </c>
      <c r="N22" s="13">
        <f>SUM(N18,N12,N6)</f>
        <v>8519.6200000000008</v>
      </c>
      <c r="O22" s="13">
        <f>SUM(O18,O12,O6)</f>
        <v>166935.89000000001</v>
      </c>
      <c r="P22" s="2">
        <f t="shared" si="0"/>
        <v>12415.290000000008</v>
      </c>
      <c r="Q22" s="18"/>
      <c r="R22" s="13"/>
      <c r="S22" s="13"/>
      <c r="T22" s="13"/>
      <c r="U22" s="13"/>
    </row>
  </sheetData>
  <mergeCells count="2">
    <mergeCell ref="F1:J1"/>
    <mergeCell ref="B1:B3"/>
  </mergeCells>
  <pageMargins left="0.2" right="0.2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B3" sqref="B3"/>
    </sheetView>
  </sheetViews>
  <sheetFormatPr defaultRowHeight="15" x14ac:dyDescent="0.25"/>
  <cols>
    <col min="1" max="2" width="8.140625" style="2" customWidth="1"/>
    <col min="3" max="4" width="8.5703125" style="2" customWidth="1"/>
    <col min="5" max="5" width="8.42578125" style="2" customWidth="1"/>
    <col min="6" max="6" width="9.28515625" style="2" customWidth="1"/>
    <col min="7" max="7" width="8.42578125" style="2" customWidth="1"/>
    <col min="8" max="8" width="9" style="2" customWidth="1"/>
    <col min="9" max="9" width="8.5703125" style="2" customWidth="1"/>
    <col min="10" max="10" width="8.85546875" style="2" customWidth="1"/>
    <col min="11" max="11" width="8.28515625" style="2" customWidth="1"/>
    <col min="12" max="13" width="8.140625" style="2" customWidth="1"/>
    <col min="14" max="14" width="7.7109375" style="2" customWidth="1"/>
    <col min="15" max="15" width="9.28515625" style="2" customWidth="1"/>
    <col min="16" max="16" width="9.7109375" style="2" customWidth="1"/>
    <col min="17" max="17" width="8.85546875" style="16"/>
    <col min="18" max="19" width="8.85546875" style="2"/>
  </cols>
  <sheetData>
    <row r="1" spans="1:19" x14ac:dyDescent="0.25">
      <c r="A1" s="4"/>
      <c r="B1" s="29" t="s">
        <v>25</v>
      </c>
      <c r="C1" s="3"/>
      <c r="F1" s="27" t="s">
        <v>26</v>
      </c>
      <c r="G1" s="27"/>
      <c r="H1" s="27"/>
      <c r="I1" s="27"/>
      <c r="J1" s="27"/>
    </row>
    <row r="2" spans="1:19" x14ac:dyDescent="0.25">
      <c r="A2" s="4"/>
      <c r="B2" s="29"/>
      <c r="P2" s="8" t="s">
        <v>14</v>
      </c>
    </row>
    <row r="3" spans="1:19" ht="24.75" x14ac:dyDescent="0.25">
      <c r="A3" s="5"/>
      <c r="B3" s="6"/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9" t="s">
        <v>13</v>
      </c>
      <c r="P3" s="10" t="s">
        <v>27</v>
      </c>
      <c r="Q3" s="17"/>
      <c r="R3" s="6"/>
      <c r="S3" s="6"/>
    </row>
    <row r="4" spans="1:19" ht="24.75" x14ac:dyDescent="0.25">
      <c r="A4" s="4" t="s">
        <v>16</v>
      </c>
    </row>
    <row r="5" spans="1:19" x14ac:dyDescent="0.25">
      <c r="A5" s="4" t="s">
        <v>17</v>
      </c>
      <c r="C5" s="2">
        <v>100951</v>
      </c>
      <c r="D5" s="2">
        <v>109326</v>
      </c>
      <c r="E5" s="2">
        <v>74162</v>
      </c>
      <c r="F5" s="2">
        <v>92390</v>
      </c>
      <c r="G5" s="2">
        <v>123378</v>
      </c>
      <c r="H5" s="2">
        <v>84343</v>
      </c>
      <c r="I5" s="2">
        <v>130138</v>
      </c>
      <c r="J5" s="2">
        <v>90449</v>
      </c>
      <c r="K5" s="2">
        <v>68337</v>
      </c>
      <c r="L5" s="2">
        <v>70987</v>
      </c>
      <c r="M5" s="2">
        <v>56550</v>
      </c>
      <c r="N5" s="2">
        <v>33643</v>
      </c>
      <c r="O5" s="2">
        <f>SUM(C5:N5)</f>
        <v>1034654</v>
      </c>
    </row>
    <row r="6" spans="1:19" ht="15.75" thickBot="1" x14ac:dyDescent="0.3">
      <c r="A6" s="11" t="s">
        <v>18</v>
      </c>
      <c r="B6" s="12"/>
      <c r="C6" s="12">
        <v>13916.73</v>
      </c>
      <c r="D6" s="12">
        <v>17419.939999999999</v>
      </c>
      <c r="E6" s="12">
        <v>12494.3</v>
      </c>
      <c r="F6" s="12">
        <v>11417.49</v>
      </c>
      <c r="G6" s="12">
        <v>13020.57</v>
      </c>
      <c r="H6" s="12">
        <v>10463.469999999999</v>
      </c>
      <c r="I6" s="12">
        <v>9010.4699999999993</v>
      </c>
      <c r="J6" s="12">
        <v>10143.75</v>
      </c>
      <c r="K6" s="12">
        <v>8434.01</v>
      </c>
      <c r="L6" s="12">
        <v>9320.66</v>
      </c>
      <c r="M6" s="12">
        <v>7461.11</v>
      </c>
      <c r="N6" s="12">
        <v>4534.3599999999997</v>
      </c>
      <c r="O6" s="12">
        <f>SUM(C6:N6)</f>
        <v>127636.86</v>
      </c>
      <c r="P6" s="12"/>
      <c r="Q6" s="18"/>
      <c r="R6" s="13"/>
      <c r="S6" s="13"/>
    </row>
    <row r="7" spans="1:19" ht="15.75" thickTop="1" x14ac:dyDescent="0.25">
      <c r="A7" s="2" t="s">
        <v>19</v>
      </c>
      <c r="C7" s="2">
        <f t="shared" ref="C7:O7" si="0">C6/C5</f>
        <v>0.13785628671335598</v>
      </c>
      <c r="D7" s="2">
        <f t="shared" si="0"/>
        <v>0.15933940691143916</v>
      </c>
      <c r="E7" s="2">
        <f t="shared" si="0"/>
        <v>0.16847307246298643</v>
      </c>
      <c r="F7" s="2">
        <f t="shared" si="0"/>
        <v>0.12357928347223725</v>
      </c>
      <c r="G7" s="2">
        <f t="shared" si="0"/>
        <v>0.10553396877887468</v>
      </c>
      <c r="H7" s="2">
        <f t="shared" si="0"/>
        <v>0.1240585466488031</v>
      </c>
      <c r="I7" s="2">
        <f t="shared" si="0"/>
        <v>6.9237809094960731E-2</v>
      </c>
      <c r="J7" s="2">
        <f t="shared" si="0"/>
        <v>0.1121488352552267</v>
      </c>
      <c r="K7" s="2">
        <f t="shared" si="0"/>
        <v>0.12341791416070358</v>
      </c>
      <c r="L7" s="2">
        <f t="shared" si="0"/>
        <v>0.13130094242607801</v>
      </c>
      <c r="M7" s="2">
        <f t="shared" si="0"/>
        <v>0.13193828470380195</v>
      </c>
      <c r="N7" s="2">
        <f t="shared" si="0"/>
        <v>0.13477870582290519</v>
      </c>
      <c r="O7" s="2">
        <f t="shared" si="0"/>
        <v>0.12336187749721163</v>
      </c>
    </row>
    <row r="9" spans="1:19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9" x14ac:dyDescent="0.25">
      <c r="A10" s="2" t="s">
        <v>20</v>
      </c>
    </row>
    <row r="11" spans="1:19" x14ac:dyDescent="0.25">
      <c r="A11" s="2" t="s">
        <v>21</v>
      </c>
      <c r="C11" s="2">
        <v>69240</v>
      </c>
      <c r="D11" s="2">
        <v>75280</v>
      </c>
      <c r="E11" s="2">
        <v>87480</v>
      </c>
      <c r="F11" s="2">
        <v>99010</v>
      </c>
      <c r="G11" s="2">
        <v>54480</v>
      </c>
      <c r="H11" s="2">
        <v>93440</v>
      </c>
      <c r="I11" s="2">
        <v>70480</v>
      </c>
      <c r="J11" s="2">
        <v>67990</v>
      </c>
      <c r="K11" s="2">
        <v>84590</v>
      </c>
      <c r="L11" s="2">
        <v>65790</v>
      </c>
      <c r="M11" s="2">
        <v>18810</v>
      </c>
      <c r="N11" s="2">
        <v>107260</v>
      </c>
      <c r="O11" s="2">
        <f>SUM(C11:N11)</f>
        <v>893850</v>
      </c>
    </row>
    <row r="12" spans="1:19" ht="15.75" thickBot="1" x14ac:dyDescent="0.3">
      <c r="A12" s="13" t="s">
        <v>18</v>
      </c>
      <c r="B12" s="12"/>
      <c r="C12" s="12">
        <v>601.58000000000004</v>
      </c>
      <c r="D12" s="12">
        <v>653.75</v>
      </c>
      <c r="E12" s="12">
        <v>756.78</v>
      </c>
      <c r="F12" s="12">
        <v>863.35</v>
      </c>
      <c r="G12" s="12">
        <v>486.63</v>
      </c>
      <c r="H12" s="12">
        <v>809.01</v>
      </c>
      <c r="I12" s="12">
        <v>609.85</v>
      </c>
      <c r="J12" s="12">
        <v>590.04999999999995</v>
      </c>
      <c r="K12" s="12">
        <v>728.52</v>
      </c>
      <c r="L12" s="12">
        <v>686.52</v>
      </c>
      <c r="M12" s="12">
        <v>340.03</v>
      </c>
      <c r="N12" s="12">
        <v>1938.94</v>
      </c>
      <c r="O12" s="12">
        <f>SUM(C12:N12)</f>
        <v>9065.01</v>
      </c>
      <c r="P12" s="12"/>
      <c r="Q12" s="18"/>
      <c r="R12" s="13"/>
      <c r="S12" s="13"/>
    </row>
    <row r="13" spans="1:19" ht="15.75" thickTop="1" x14ac:dyDescent="0.25">
      <c r="A13" s="2" t="s">
        <v>19</v>
      </c>
      <c r="C13" s="2">
        <f t="shared" ref="C13:O13" si="1">C12/C11</f>
        <v>8.6883304448295787E-3</v>
      </c>
      <c r="D13" s="2">
        <f t="shared" si="1"/>
        <v>8.6842454835281621E-3</v>
      </c>
      <c r="E13" s="2">
        <f t="shared" si="1"/>
        <v>8.650891632373113E-3</v>
      </c>
      <c r="F13" s="2">
        <f t="shared" si="1"/>
        <v>8.7198262801737193E-3</v>
      </c>
      <c r="G13" s="2">
        <f t="shared" si="1"/>
        <v>8.9322687224669597E-3</v>
      </c>
      <c r="H13" s="2">
        <f t="shared" si="1"/>
        <v>8.6580693493150691E-3</v>
      </c>
      <c r="I13" s="2">
        <f t="shared" si="1"/>
        <v>8.6528093076049944E-3</v>
      </c>
      <c r="J13" s="2">
        <f t="shared" si="1"/>
        <v>8.6784821297249595E-3</v>
      </c>
      <c r="K13" s="2">
        <f t="shared" si="1"/>
        <v>8.6123655278401694E-3</v>
      </c>
      <c r="L13" s="2">
        <f t="shared" si="1"/>
        <v>1.0435020519835841E-2</v>
      </c>
      <c r="M13" s="2">
        <f t="shared" si="1"/>
        <v>1.8077086656034021E-2</v>
      </c>
      <c r="N13" s="2">
        <f t="shared" si="1"/>
        <v>1.8077009136677234E-2</v>
      </c>
      <c r="O13" s="2">
        <f t="shared" si="1"/>
        <v>1.0141533814398388E-2</v>
      </c>
    </row>
    <row r="15" spans="1:19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9" x14ac:dyDescent="0.25">
      <c r="A16" s="2" t="s">
        <v>22</v>
      </c>
    </row>
    <row r="17" spans="1:19" x14ac:dyDescent="0.25">
      <c r="A17" s="2" t="s">
        <v>21</v>
      </c>
      <c r="C17" s="2">
        <v>150</v>
      </c>
      <c r="D17" s="2">
        <v>0</v>
      </c>
      <c r="E17" s="2">
        <v>1000</v>
      </c>
      <c r="F17" s="2">
        <v>550</v>
      </c>
      <c r="G17" s="2">
        <v>5723</v>
      </c>
      <c r="H17" s="2">
        <v>0</v>
      </c>
      <c r="I17" s="2">
        <v>1700</v>
      </c>
      <c r="J17" s="2">
        <v>2300</v>
      </c>
      <c r="K17" s="2">
        <v>0</v>
      </c>
      <c r="L17" s="2">
        <v>2300</v>
      </c>
      <c r="M17" s="2">
        <v>0</v>
      </c>
      <c r="N17" s="2">
        <v>0</v>
      </c>
      <c r="O17" s="2">
        <f>SUM(C17:N17)</f>
        <v>13723</v>
      </c>
    </row>
    <row r="18" spans="1:19" ht="15.75" thickBot="1" x14ac:dyDescent="0.3">
      <c r="A18" s="13" t="s">
        <v>18</v>
      </c>
      <c r="B18" s="12"/>
      <c r="C18" s="12">
        <v>196.5</v>
      </c>
      <c r="D18" s="12">
        <v>0</v>
      </c>
      <c r="E18" s="12">
        <v>1310</v>
      </c>
      <c r="F18" s="12">
        <v>698.75</v>
      </c>
      <c r="G18" s="12">
        <v>7442.22</v>
      </c>
      <c r="H18" s="12">
        <v>0</v>
      </c>
      <c r="I18" s="12">
        <v>2329</v>
      </c>
      <c r="J18" s="12">
        <v>2921.13</v>
      </c>
      <c r="K18" s="12">
        <v>0</v>
      </c>
      <c r="L18" s="12">
        <v>2921.13</v>
      </c>
      <c r="M18" s="12">
        <v>0</v>
      </c>
      <c r="N18" s="12">
        <v>0</v>
      </c>
      <c r="O18" s="12">
        <f>SUM(C18:N18)</f>
        <v>17818.730000000003</v>
      </c>
      <c r="P18" s="12"/>
      <c r="Q18" s="18"/>
      <c r="R18" s="13"/>
      <c r="S18" s="13"/>
    </row>
    <row r="19" spans="1:19" ht="15.75" thickTop="1" x14ac:dyDescent="0.25">
      <c r="A19" s="2" t="s">
        <v>19</v>
      </c>
      <c r="C19" s="2">
        <f>C18/C17</f>
        <v>1.31</v>
      </c>
      <c r="D19" s="2">
        <v>0</v>
      </c>
      <c r="E19" s="2">
        <f>E18/E17</f>
        <v>1.31</v>
      </c>
      <c r="F19" s="2">
        <f>F18/F17</f>
        <v>1.2704545454545455</v>
      </c>
      <c r="G19" s="2">
        <f>G18/G17</f>
        <v>1.3004053817927661</v>
      </c>
      <c r="H19" s="2">
        <v>0</v>
      </c>
      <c r="I19" s="2">
        <f>I18/I17</f>
        <v>1.37</v>
      </c>
      <c r="J19" s="2">
        <f>J18/J17</f>
        <v>1.2700565217391304</v>
      </c>
      <c r="K19" s="2">
        <v>0</v>
      </c>
      <c r="L19" s="2">
        <f>L18/L17</f>
        <v>1.2700565217391304</v>
      </c>
      <c r="M19" s="2">
        <v>0</v>
      </c>
      <c r="N19" s="2">
        <v>0</v>
      </c>
      <c r="O19" s="2">
        <f>O18/O17</f>
        <v>1.2984573344020989</v>
      </c>
    </row>
    <row r="21" spans="1:1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9" ht="24.75" x14ac:dyDescent="0.25">
      <c r="A22" s="15" t="s">
        <v>23</v>
      </c>
      <c r="B22" s="13"/>
      <c r="C22" s="13">
        <f t="shared" ref="C22:O22" si="2">SUM(C18,C12,C6)</f>
        <v>14714.81</v>
      </c>
      <c r="D22" s="13">
        <f t="shared" si="2"/>
        <v>18073.689999999999</v>
      </c>
      <c r="E22" s="13">
        <f t="shared" si="2"/>
        <v>14561.079999999998</v>
      </c>
      <c r="F22" s="13">
        <f t="shared" si="2"/>
        <v>12979.59</v>
      </c>
      <c r="G22" s="13">
        <f t="shared" si="2"/>
        <v>20949.419999999998</v>
      </c>
      <c r="H22" s="13">
        <f t="shared" si="2"/>
        <v>11272.48</v>
      </c>
      <c r="I22" s="13">
        <f t="shared" si="2"/>
        <v>11949.32</v>
      </c>
      <c r="J22" s="13">
        <f t="shared" si="2"/>
        <v>13654.93</v>
      </c>
      <c r="K22" s="13">
        <f t="shared" si="2"/>
        <v>9162.5300000000007</v>
      </c>
      <c r="L22" s="13">
        <f t="shared" si="2"/>
        <v>12928.31</v>
      </c>
      <c r="M22" s="13">
        <f t="shared" si="2"/>
        <v>7801.1399999999994</v>
      </c>
      <c r="N22" s="13">
        <f t="shared" si="2"/>
        <v>6473.2999999999993</v>
      </c>
      <c r="O22" s="13">
        <f t="shared" si="2"/>
        <v>154520.6</v>
      </c>
      <c r="P22" s="13"/>
      <c r="Q22" s="18"/>
      <c r="R22" s="13"/>
      <c r="S22" s="13"/>
    </row>
  </sheetData>
  <mergeCells count="2">
    <mergeCell ref="B1:B2"/>
    <mergeCell ref="F1:J1"/>
  </mergeCells>
  <pageMargins left="0.2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workbookViewId="0">
      <selection activeCell="G19" sqref="G19"/>
    </sheetView>
  </sheetViews>
  <sheetFormatPr defaultRowHeight="15" x14ac:dyDescent="0.25"/>
  <cols>
    <col min="1" max="1" width="8.85546875" style="2"/>
    <col min="2" max="2" width="9.85546875" style="2" customWidth="1"/>
    <col min="3" max="6" width="8.85546875" style="2"/>
    <col min="7" max="7" width="8.140625" style="2" customWidth="1"/>
    <col min="8" max="9" width="8.5703125" style="2" customWidth="1"/>
    <col min="10" max="10" width="8.85546875" style="2" customWidth="1"/>
    <col min="11" max="11" width="7.7109375" style="2" customWidth="1"/>
    <col min="12" max="12" width="8.140625" style="2" customWidth="1"/>
    <col min="13" max="13" width="8.28515625" style="2" customWidth="1"/>
    <col min="14" max="14" width="8" style="2" customWidth="1"/>
    <col min="15" max="15" width="8.42578125" style="2" customWidth="1"/>
    <col min="16" max="16" width="9.7109375" style="2" customWidth="1"/>
    <col min="17" max="17" width="8.85546875" style="16"/>
  </cols>
  <sheetData>
    <row r="1" spans="1:17" x14ac:dyDescent="0.25">
      <c r="A1" s="4"/>
      <c r="B1" s="28" t="s">
        <v>29</v>
      </c>
      <c r="C1" s="3"/>
      <c r="F1" s="27" t="s">
        <v>28</v>
      </c>
      <c r="G1" s="27"/>
      <c r="H1" s="27"/>
      <c r="I1" s="27"/>
      <c r="J1" s="27"/>
    </row>
    <row r="2" spans="1:17" x14ac:dyDescent="0.25">
      <c r="A2" s="4"/>
      <c r="B2" s="28"/>
      <c r="P2" s="8" t="s">
        <v>14</v>
      </c>
    </row>
    <row r="3" spans="1:17" ht="24.75" x14ac:dyDescent="0.25">
      <c r="A3" s="5"/>
      <c r="B3" s="28"/>
      <c r="C3" s="19" t="s">
        <v>1</v>
      </c>
      <c r="D3" s="19" t="s">
        <v>2</v>
      </c>
      <c r="E3" s="19" t="s">
        <v>3</v>
      </c>
      <c r="F3" s="19" t="s">
        <v>4</v>
      </c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  <c r="M3" s="19" t="s">
        <v>11</v>
      </c>
      <c r="N3" s="19" t="s">
        <v>12</v>
      </c>
      <c r="O3" s="19" t="s">
        <v>13</v>
      </c>
      <c r="P3" s="10" t="s">
        <v>30</v>
      </c>
      <c r="Q3" s="17"/>
    </row>
    <row r="4" spans="1:17" x14ac:dyDescent="0.25">
      <c r="A4" s="4" t="s">
        <v>16</v>
      </c>
    </row>
    <row r="5" spans="1:17" x14ac:dyDescent="0.25">
      <c r="A5" s="4" t="s">
        <v>17</v>
      </c>
      <c r="B5" s="2">
        <v>994775</v>
      </c>
      <c r="C5" s="2">
        <v>113748</v>
      </c>
      <c r="D5" s="2">
        <v>113748</v>
      </c>
      <c r="E5" s="2">
        <v>93467</v>
      </c>
      <c r="F5" s="2">
        <v>79381</v>
      </c>
      <c r="G5" s="2">
        <v>66630</v>
      </c>
      <c r="H5" s="2">
        <v>157037</v>
      </c>
      <c r="I5" s="2">
        <v>133568</v>
      </c>
      <c r="J5" s="2">
        <v>109480</v>
      </c>
      <c r="K5" s="2">
        <v>120470</v>
      </c>
      <c r="L5" s="2">
        <v>80989</v>
      </c>
      <c r="M5" s="2">
        <v>78765</v>
      </c>
      <c r="N5" s="2">
        <v>71196</v>
      </c>
      <c r="O5" s="2">
        <f>SUM(C5:N5)</f>
        <v>1218479</v>
      </c>
      <c r="P5" s="21">
        <f>O5-B5</f>
        <v>223704</v>
      </c>
    </row>
    <row r="6" spans="1:17" ht="15.75" thickBot="1" x14ac:dyDescent="0.3">
      <c r="A6" s="11" t="s">
        <v>18</v>
      </c>
      <c r="B6" s="12">
        <v>122344.2</v>
      </c>
      <c r="C6" s="12">
        <v>12240.7</v>
      </c>
      <c r="D6" s="12">
        <v>12240.7</v>
      </c>
      <c r="E6" s="12">
        <v>11114.79</v>
      </c>
      <c r="F6" s="12">
        <v>11332.82</v>
      </c>
      <c r="G6" s="12">
        <v>7431.13</v>
      </c>
      <c r="H6" s="12">
        <v>16432.650000000001</v>
      </c>
      <c r="I6" s="12">
        <v>11443.8</v>
      </c>
      <c r="J6" s="12">
        <v>10667.72</v>
      </c>
      <c r="K6" s="12">
        <v>8241.34</v>
      </c>
      <c r="L6" s="12">
        <v>8503.08</v>
      </c>
      <c r="M6" s="12">
        <v>8776.11</v>
      </c>
      <c r="N6" s="12">
        <v>7661.52</v>
      </c>
      <c r="O6" s="20">
        <f>SUM(C6:N6)</f>
        <v>126086.36000000002</v>
      </c>
      <c r="P6" s="21">
        <f t="shared" ref="P6:P22" si="0">O6-B6</f>
        <v>3742.160000000018</v>
      </c>
      <c r="Q6" s="18"/>
    </row>
    <row r="7" spans="1:17" ht="15.75" thickTop="1" x14ac:dyDescent="0.25">
      <c r="A7" s="2" t="s">
        <v>19</v>
      </c>
      <c r="B7" s="2">
        <f t="shared" ref="B7:O7" si="1">B6/B5</f>
        <v>0.12298680606167224</v>
      </c>
      <c r="C7" s="2">
        <f t="shared" si="1"/>
        <v>0.10761244153743363</v>
      </c>
      <c r="D7" s="2">
        <f t="shared" si="1"/>
        <v>0.10761244153743363</v>
      </c>
      <c r="E7" s="2">
        <f t="shared" si="1"/>
        <v>0.11891672996886603</v>
      </c>
      <c r="F7" s="2">
        <f t="shared" si="1"/>
        <v>0.14276489336239151</v>
      </c>
      <c r="G7" s="2">
        <f t="shared" si="1"/>
        <v>0.1115282905598079</v>
      </c>
      <c r="H7" s="2">
        <f t="shared" si="1"/>
        <v>0.10464189967969333</v>
      </c>
      <c r="I7" s="2">
        <f t="shared" si="1"/>
        <v>8.5677707235265924E-2</v>
      </c>
      <c r="J7" s="2">
        <f t="shared" si="1"/>
        <v>9.743989769820971E-2</v>
      </c>
      <c r="K7" s="2">
        <f t="shared" si="1"/>
        <v>6.8409894579563382E-2</v>
      </c>
      <c r="L7" s="2">
        <f t="shared" si="1"/>
        <v>0.10499055427280247</v>
      </c>
      <c r="M7" s="2">
        <f t="shared" si="1"/>
        <v>0.11142144353456485</v>
      </c>
      <c r="N7" s="2">
        <f t="shared" si="1"/>
        <v>0.10761166357660544</v>
      </c>
      <c r="O7" s="2">
        <f t="shared" si="1"/>
        <v>0.10347848424141903</v>
      </c>
      <c r="P7" s="21">
        <f t="shared" si="0"/>
        <v>-1.9508321820253208E-2</v>
      </c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7" x14ac:dyDescent="0.25">
      <c r="A10" s="2" t="s">
        <v>20</v>
      </c>
    </row>
    <row r="11" spans="1:17" x14ac:dyDescent="0.25">
      <c r="A11" s="2" t="s">
        <v>21</v>
      </c>
      <c r="B11" s="2">
        <v>891540</v>
      </c>
      <c r="C11" s="2">
        <v>77165</v>
      </c>
      <c r="D11" s="2">
        <v>116846</v>
      </c>
      <c r="E11" s="2">
        <v>102762</v>
      </c>
      <c r="F11" s="2">
        <v>95700</v>
      </c>
      <c r="G11" s="2">
        <v>67131</v>
      </c>
      <c r="H11" s="2">
        <v>116098</v>
      </c>
      <c r="I11" s="2">
        <v>53262</v>
      </c>
      <c r="J11" s="2">
        <v>85343</v>
      </c>
      <c r="K11" s="2">
        <v>85302</v>
      </c>
      <c r="L11" s="2">
        <v>85302</v>
      </c>
      <c r="M11" s="2">
        <v>69043</v>
      </c>
      <c r="N11" s="2">
        <v>14540</v>
      </c>
      <c r="O11" s="2">
        <f>SUM(C11:N11)</f>
        <v>968494</v>
      </c>
      <c r="P11" s="21">
        <f t="shared" si="0"/>
        <v>76954</v>
      </c>
    </row>
    <row r="12" spans="1:17" ht="15.75" thickBot="1" x14ac:dyDescent="0.3">
      <c r="A12" s="13" t="s">
        <v>18</v>
      </c>
      <c r="B12" s="12">
        <v>9353.15</v>
      </c>
      <c r="C12" s="12">
        <v>793.46</v>
      </c>
      <c r="D12" s="12">
        <v>1232.6600000000001</v>
      </c>
      <c r="E12" s="12">
        <v>1148.8900000000001</v>
      </c>
      <c r="F12" s="12">
        <v>1065.8</v>
      </c>
      <c r="G12" s="12">
        <v>748.83</v>
      </c>
      <c r="H12" s="12">
        <v>1316.28</v>
      </c>
      <c r="I12" s="12">
        <v>606.80999999999995</v>
      </c>
      <c r="J12" s="12">
        <v>944.65</v>
      </c>
      <c r="K12" s="12">
        <v>945.67</v>
      </c>
      <c r="L12" s="12">
        <v>945.67</v>
      </c>
      <c r="M12" s="12">
        <v>766.12</v>
      </c>
      <c r="N12" s="12">
        <v>268.69</v>
      </c>
      <c r="O12" s="20">
        <f>SUM(C12:N12)</f>
        <v>10783.53</v>
      </c>
      <c r="P12" s="2">
        <f t="shared" si="0"/>
        <v>1430.380000000001</v>
      </c>
      <c r="Q12" s="18"/>
    </row>
    <row r="13" spans="1:17" ht="15.75" thickTop="1" x14ac:dyDescent="0.25">
      <c r="A13" s="2" t="s">
        <v>19</v>
      </c>
      <c r="B13" s="2">
        <f t="shared" ref="B13:O13" si="2">B12/B11</f>
        <v>1.0491004329587007E-2</v>
      </c>
      <c r="C13" s="2">
        <f t="shared" si="2"/>
        <v>1.0282641093760125E-2</v>
      </c>
      <c r="D13" s="2">
        <f t="shared" si="2"/>
        <v>1.0549441144754635E-2</v>
      </c>
      <c r="E13" s="2">
        <f t="shared" si="2"/>
        <v>1.1180105486463868E-2</v>
      </c>
      <c r="F13" s="2">
        <f t="shared" si="2"/>
        <v>1.1136886102403343E-2</v>
      </c>
      <c r="G13" s="2">
        <f t="shared" si="2"/>
        <v>1.1154757116682309E-2</v>
      </c>
      <c r="H13" s="2">
        <f t="shared" si="2"/>
        <v>1.1337663008837361E-2</v>
      </c>
      <c r="I13" s="2">
        <f t="shared" si="2"/>
        <v>1.139292553790695E-2</v>
      </c>
      <c r="J13" s="2">
        <f t="shared" si="2"/>
        <v>1.1068863292830109E-2</v>
      </c>
      <c r="K13" s="2">
        <f t="shared" si="2"/>
        <v>1.1086141004900235E-2</v>
      </c>
      <c r="L13" s="2">
        <f t="shared" si="2"/>
        <v>1.1086141004900235E-2</v>
      </c>
      <c r="M13" s="2">
        <f t="shared" si="2"/>
        <v>1.1096273336905986E-2</v>
      </c>
      <c r="N13" s="2">
        <f t="shared" si="2"/>
        <v>1.847936726272352E-2</v>
      </c>
      <c r="O13" s="2">
        <f t="shared" si="2"/>
        <v>1.1134328142456226E-2</v>
      </c>
      <c r="P13" s="2">
        <f t="shared" si="0"/>
        <v>6.4332381286921932E-4</v>
      </c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7" x14ac:dyDescent="0.25">
      <c r="A16" s="2" t="s">
        <v>22</v>
      </c>
    </row>
    <row r="17" spans="1:17" x14ac:dyDescent="0.25">
      <c r="A17" s="2" t="s">
        <v>21</v>
      </c>
      <c r="B17" s="2">
        <v>17705</v>
      </c>
      <c r="C17" s="2">
        <v>1400</v>
      </c>
      <c r="D17" s="2">
        <v>0</v>
      </c>
      <c r="E17" s="2">
        <v>2600</v>
      </c>
      <c r="F17" s="2">
        <v>1200</v>
      </c>
      <c r="G17" s="2">
        <v>4750</v>
      </c>
      <c r="H17" s="2">
        <v>5170</v>
      </c>
      <c r="I17" s="2">
        <v>3515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f>SUM(C17:N17)</f>
        <v>18635</v>
      </c>
      <c r="P17" s="2">
        <f t="shared" si="0"/>
        <v>930</v>
      </c>
    </row>
    <row r="18" spans="1:17" ht="15.75" thickBot="1" x14ac:dyDescent="0.3">
      <c r="A18" s="13" t="s">
        <v>18</v>
      </c>
      <c r="B18" s="12">
        <v>35238.54</v>
      </c>
      <c r="C18" s="12">
        <v>2100.15</v>
      </c>
      <c r="D18" s="12">
        <v>0</v>
      </c>
      <c r="E18" s="12">
        <v>3302.38</v>
      </c>
      <c r="F18" s="12">
        <v>1404.12</v>
      </c>
      <c r="G18" s="12">
        <v>4981.72</v>
      </c>
      <c r="H18" s="12">
        <v>5547.23</v>
      </c>
      <c r="I18" s="12">
        <v>3901.76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20">
        <f>SUM(C18:N18)</f>
        <v>21237.360000000001</v>
      </c>
      <c r="P18" s="2">
        <f t="shared" si="0"/>
        <v>-14001.18</v>
      </c>
      <c r="Q18" s="18"/>
    </row>
    <row r="19" spans="1:17" ht="15.75" thickTop="1" x14ac:dyDescent="0.25">
      <c r="A19" s="2" t="s">
        <v>19</v>
      </c>
      <c r="B19" s="2">
        <f>B18/B17</f>
        <v>1.9903157300197685</v>
      </c>
      <c r="C19" s="2">
        <f>C18/C17</f>
        <v>1.5001071428571429</v>
      </c>
      <c r="D19" s="2">
        <v>0</v>
      </c>
      <c r="E19" s="2">
        <f>E18/E17</f>
        <v>1.2701461538461538</v>
      </c>
      <c r="F19" s="2">
        <f t="shared" ref="F19:I19" si="3">F18/F17</f>
        <v>1.1700999999999999</v>
      </c>
      <c r="G19" s="2">
        <f t="shared" si="3"/>
        <v>1.0487831578947369</v>
      </c>
      <c r="H19" s="2">
        <f t="shared" si="3"/>
        <v>1.0729651837524177</v>
      </c>
      <c r="I19" s="2">
        <f t="shared" si="3"/>
        <v>1.1100312944523472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f t="shared" ref="O19" si="4">O18/O17</f>
        <v>1.1396490474912799</v>
      </c>
      <c r="P19" s="2">
        <f t="shared" si="0"/>
        <v>-0.85066668252848854</v>
      </c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7" ht="24.75" x14ac:dyDescent="0.25">
      <c r="A22" s="15" t="s">
        <v>23</v>
      </c>
      <c r="B22" s="13">
        <f t="shared" ref="B22:E22" si="5">SUM(B18,B12,B6)</f>
        <v>166935.89000000001</v>
      </c>
      <c r="C22" s="13">
        <f t="shared" si="5"/>
        <v>15134.310000000001</v>
      </c>
      <c r="D22" s="13">
        <f t="shared" si="5"/>
        <v>13473.36</v>
      </c>
      <c r="E22" s="13">
        <f t="shared" si="5"/>
        <v>15566.060000000001</v>
      </c>
      <c r="F22" s="13">
        <f>SUM(F18,F12,F6)</f>
        <v>13802.74</v>
      </c>
      <c r="G22" s="13">
        <f>SUM(G18,G12,G6)</f>
        <v>13161.68</v>
      </c>
      <c r="H22" s="13">
        <f>SUM(H18,H12,H6)</f>
        <v>23296.16</v>
      </c>
      <c r="I22" s="13">
        <f>SUM(I18,I12,J6)</f>
        <v>15176.289999999999</v>
      </c>
      <c r="J22" s="13">
        <f t="shared" ref="J22:O22" si="6">SUM(J18,J12,J6)</f>
        <v>11612.369999999999</v>
      </c>
      <c r="K22" s="13">
        <f t="shared" si="6"/>
        <v>9187.01</v>
      </c>
      <c r="L22" s="13">
        <f t="shared" si="6"/>
        <v>9448.75</v>
      </c>
      <c r="M22" s="13">
        <f t="shared" si="6"/>
        <v>9542.2300000000014</v>
      </c>
      <c r="N22" s="13">
        <f t="shared" si="6"/>
        <v>7930.21</v>
      </c>
      <c r="O22" s="13">
        <f t="shared" si="6"/>
        <v>158107.25</v>
      </c>
      <c r="P22" s="2">
        <f t="shared" si="0"/>
        <v>-8828.640000000014</v>
      </c>
      <c r="Q22" s="18"/>
    </row>
  </sheetData>
  <mergeCells count="2">
    <mergeCell ref="B1:B3"/>
    <mergeCell ref="F1:J1"/>
  </mergeCells>
  <pageMargins left="0.25" right="0.25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Normal="100" workbookViewId="0">
      <selection activeCell="C19" sqref="C19"/>
    </sheetView>
  </sheetViews>
  <sheetFormatPr defaultRowHeight="15" x14ac:dyDescent="0.25"/>
  <cols>
    <col min="1" max="1" width="9.140625" style="2"/>
    <col min="2" max="2" width="10.140625" style="2" customWidth="1"/>
    <col min="3" max="6" width="9.140625" style="2"/>
    <col min="7" max="7" width="9" style="2" customWidth="1"/>
    <col min="8" max="9" width="8.5703125" style="2" customWidth="1"/>
    <col min="10" max="10" width="8.85546875" style="2" customWidth="1"/>
    <col min="11" max="11" width="7.7109375" style="2" customWidth="1"/>
    <col min="12" max="12" width="8.140625" style="2" customWidth="1"/>
    <col min="13" max="14" width="8.7109375" style="2" customWidth="1"/>
    <col min="15" max="15" width="9.28515625" style="2" customWidth="1"/>
    <col min="16" max="16" width="10.42578125" style="2" customWidth="1"/>
    <col min="17" max="17" width="9.140625" style="16"/>
  </cols>
  <sheetData>
    <row r="1" spans="1:17" x14ac:dyDescent="0.25">
      <c r="A1" s="4"/>
      <c r="B1" s="28" t="s">
        <v>34</v>
      </c>
      <c r="C1" s="3"/>
      <c r="F1" s="27" t="s">
        <v>31</v>
      </c>
      <c r="G1" s="27"/>
      <c r="H1" s="27"/>
      <c r="I1" s="27"/>
      <c r="J1" s="27"/>
    </row>
    <row r="2" spans="1:17" x14ac:dyDescent="0.25">
      <c r="A2" s="4"/>
      <c r="B2" s="28"/>
      <c r="P2" s="8" t="s">
        <v>14</v>
      </c>
    </row>
    <row r="3" spans="1:17" ht="24.75" x14ac:dyDescent="0.25">
      <c r="A3" s="5"/>
      <c r="B3" s="28"/>
      <c r="C3" s="22" t="s">
        <v>1</v>
      </c>
      <c r="D3" s="22" t="s">
        <v>2</v>
      </c>
      <c r="E3" s="22" t="s">
        <v>3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  <c r="K3" s="22" t="s">
        <v>9</v>
      </c>
      <c r="L3" s="22" t="s">
        <v>10</v>
      </c>
      <c r="M3" s="22" t="s">
        <v>11</v>
      </c>
      <c r="N3" s="22" t="s">
        <v>12</v>
      </c>
      <c r="O3" s="22" t="s">
        <v>13</v>
      </c>
      <c r="P3" s="10" t="s">
        <v>32</v>
      </c>
      <c r="Q3" s="17"/>
    </row>
    <row r="4" spans="1:17" x14ac:dyDescent="0.25">
      <c r="A4" s="4" t="s">
        <v>16</v>
      </c>
    </row>
    <row r="5" spans="1:17" x14ac:dyDescent="0.25">
      <c r="A5" s="4" t="s">
        <v>17</v>
      </c>
      <c r="B5" s="2">
        <v>1218479</v>
      </c>
      <c r="C5" s="2">
        <v>107198</v>
      </c>
      <c r="D5" s="2">
        <v>101115</v>
      </c>
      <c r="E5" s="2">
        <v>72021</v>
      </c>
      <c r="F5" s="2">
        <v>91421</v>
      </c>
      <c r="G5" s="2">
        <v>123041</v>
      </c>
      <c r="H5" s="2">
        <v>105766</v>
      </c>
      <c r="I5" s="2">
        <v>72165</v>
      </c>
      <c r="J5" s="2">
        <v>72357</v>
      </c>
      <c r="K5" s="2">
        <v>75462</v>
      </c>
      <c r="L5" s="2">
        <v>74720</v>
      </c>
      <c r="M5" s="2">
        <v>91870</v>
      </c>
      <c r="N5" s="2">
        <v>97561</v>
      </c>
      <c r="O5" s="2">
        <f>SUM(C5:N5)</f>
        <v>1084697</v>
      </c>
      <c r="P5" s="21">
        <f>O5-B5</f>
        <v>-133782</v>
      </c>
    </row>
    <row r="6" spans="1:17" ht="15.75" thickBot="1" x14ac:dyDescent="0.3">
      <c r="A6" s="11" t="s">
        <v>18</v>
      </c>
      <c r="B6" s="12">
        <v>126086.36</v>
      </c>
      <c r="C6" s="12">
        <v>9712.23</v>
      </c>
      <c r="D6" s="12">
        <v>9287.49</v>
      </c>
      <c r="E6" s="12">
        <v>7768.23</v>
      </c>
      <c r="F6" s="12">
        <v>9408.42</v>
      </c>
      <c r="G6" s="12">
        <v>11195.94</v>
      </c>
      <c r="H6" s="12">
        <v>10328.469999999999</v>
      </c>
      <c r="I6" s="12">
        <v>7868.59</v>
      </c>
      <c r="J6" s="12">
        <v>7611.56</v>
      </c>
      <c r="K6" s="12">
        <v>7559.17</v>
      </c>
      <c r="L6" s="12">
        <v>7346.51</v>
      </c>
      <c r="M6" s="12">
        <v>7679.19</v>
      </c>
      <c r="N6" s="12">
        <v>8118.57</v>
      </c>
      <c r="O6" s="2">
        <f>SUM(C6:N6)</f>
        <v>103884.37</v>
      </c>
      <c r="P6" s="21">
        <f t="shared" ref="P6:P22" si="0">O6-B6</f>
        <v>-22201.990000000005</v>
      </c>
      <c r="Q6" s="18"/>
    </row>
    <row r="7" spans="1:17" ht="15.75" thickTop="1" x14ac:dyDescent="0.25">
      <c r="A7" s="2" t="s">
        <v>19</v>
      </c>
      <c r="B7" s="2">
        <v>0.10347847</v>
      </c>
      <c r="C7" s="2">
        <f t="shared" ref="C7:O7" si="1">C6/C5</f>
        <v>9.0600850762141083E-2</v>
      </c>
      <c r="D7" s="2">
        <f t="shared" si="1"/>
        <v>9.1850763981605105E-2</v>
      </c>
      <c r="E7" s="2">
        <f t="shared" si="1"/>
        <v>0.10786062398467113</v>
      </c>
      <c r="F7" s="2">
        <f t="shared" si="1"/>
        <v>0.10291311624243883</v>
      </c>
      <c r="G7" s="2">
        <f t="shared" si="1"/>
        <v>9.0993571248608185E-2</v>
      </c>
      <c r="H7" s="2">
        <f t="shared" si="1"/>
        <v>9.7653971975871251E-2</v>
      </c>
      <c r="I7" s="2">
        <f t="shared" si="1"/>
        <v>0.10903609783135869</v>
      </c>
      <c r="J7" s="2">
        <f t="shared" si="1"/>
        <v>0.10519452160813743</v>
      </c>
      <c r="K7" s="2">
        <f t="shared" si="1"/>
        <v>0.10017187458588429</v>
      </c>
      <c r="L7" s="2">
        <f t="shared" si="1"/>
        <v>9.8320529978586729E-2</v>
      </c>
      <c r="M7" s="2">
        <f t="shared" si="1"/>
        <v>8.3587569391531502E-2</v>
      </c>
      <c r="N7" s="2">
        <f t="shared" si="1"/>
        <v>8.3215321696169575E-2</v>
      </c>
      <c r="O7" s="2">
        <f t="shared" si="1"/>
        <v>9.5772708876303694E-2</v>
      </c>
      <c r="P7" s="21">
        <f t="shared" si="0"/>
        <v>-7.7057611236963086E-3</v>
      </c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7" x14ac:dyDescent="0.25">
      <c r="A10" s="2" t="s">
        <v>20</v>
      </c>
    </row>
    <row r="11" spans="1:17" x14ac:dyDescent="0.25">
      <c r="A11" s="2" t="s">
        <v>21</v>
      </c>
      <c r="B11" s="2">
        <v>968494</v>
      </c>
      <c r="C11" s="2">
        <v>81500</v>
      </c>
      <c r="D11" s="2">
        <v>95670</v>
      </c>
      <c r="E11" s="2">
        <v>103458</v>
      </c>
      <c r="F11" s="2">
        <v>97912</v>
      </c>
      <c r="G11" s="2">
        <v>63132</v>
      </c>
      <c r="H11" s="2">
        <v>94724</v>
      </c>
      <c r="I11" s="2">
        <v>73085</v>
      </c>
      <c r="J11" s="2">
        <v>76560</v>
      </c>
      <c r="K11" s="2">
        <v>73566</v>
      </c>
      <c r="L11" s="2">
        <v>66603</v>
      </c>
      <c r="M11" s="2">
        <v>14980</v>
      </c>
      <c r="N11" s="2">
        <v>21900</v>
      </c>
      <c r="O11" s="2">
        <f>SUM(C11:N11)</f>
        <v>863090</v>
      </c>
      <c r="P11" s="21">
        <f t="shared" si="0"/>
        <v>-105404</v>
      </c>
    </row>
    <row r="12" spans="1:17" ht="15.75" thickBot="1" x14ac:dyDescent="0.3">
      <c r="A12" s="13" t="s">
        <v>18</v>
      </c>
      <c r="B12" s="12">
        <v>10783.53</v>
      </c>
      <c r="C12" s="12">
        <v>902.13</v>
      </c>
      <c r="D12" s="12">
        <v>1065.0899999999999</v>
      </c>
      <c r="E12" s="12">
        <v>1158.97</v>
      </c>
      <c r="F12" s="12">
        <v>1110.44</v>
      </c>
      <c r="G12" s="12">
        <v>705.94</v>
      </c>
      <c r="H12" s="12">
        <v>1056.6099999999999</v>
      </c>
      <c r="I12" s="12">
        <v>864.96</v>
      </c>
      <c r="J12" s="12">
        <v>905.86</v>
      </c>
      <c r="K12" s="12">
        <v>870.66</v>
      </c>
      <c r="L12" s="12">
        <v>791.9</v>
      </c>
      <c r="M12" s="12">
        <v>283.54000000000002</v>
      </c>
      <c r="N12" s="12">
        <v>345.57</v>
      </c>
      <c r="O12" s="2">
        <f>SUM(C12:N12)</f>
        <v>10061.67</v>
      </c>
      <c r="P12" s="2">
        <f t="shared" si="0"/>
        <v>-721.86000000000058</v>
      </c>
      <c r="Q12" s="18"/>
    </row>
    <row r="13" spans="1:17" ht="15.75" thickTop="1" x14ac:dyDescent="0.25">
      <c r="A13" s="2" t="s">
        <v>19</v>
      </c>
      <c r="B13" s="2">
        <f t="shared" ref="B13:O13" si="2">B12/B11</f>
        <v>1.1134328142456226E-2</v>
      </c>
      <c r="C13" s="2">
        <f t="shared" si="2"/>
        <v>1.1069079754601228E-2</v>
      </c>
      <c r="D13" s="2">
        <f t="shared" si="2"/>
        <v>1.1132957039824396E-2</v>
      </c>
      <c r="E13" s="2">
        <f t="shared" si="2"/>
        <v>1.1202323648243731E-2</v>
      </c>
      <c r="F13" s="2">
        <f t="shared" si="2"/>
        <v>1.1341204346760357E-2</v>
      </c>
      <c r="G13" s="2">
        <f t="shared" si="2"/>
        <v>1.1181967940188811E-2</v>
      </c>
      <c r="H13" s="2">
        <f t="shared" si="2"/>
        <v>1.1154617625944848E-2</v>
      </c>
      <c r="I13" s="2">
        <f t="shared" si="2"/>
        <v>1.1834986659369228E-2</v>
      </c>
      <c r="J13" s="2">
        <f t="shared" si="2"/>
        <v>1.1832027168234066E-2</v>
      </c>
      <c r="K13" s="2">
        <f t="shared" si="2"/>
        <v>1.1835086860778077E-2</v>
      </c>
      <c r="L13" s="2">
        <f t="shared" si="2"/>
        <v>1.1889854811344833E-2</v>
      </c>
      <c r="M13" s="2">
        <f t="shared" si="2"/>
        <v>1.8927903871829108E-2</v>
      </c>
      <c r="N13" s="2">
        <f t="shared" si="2"/>
        <v>1.5779452054794519E-2</v>
      </c>
      <c r="O13" s="2">
        <f t="shared" si="2"/>
        <v>1.1657729784842832E-2</v>
      </c>
      <c r="P13" s="2">
        <f t="shared" si="0"/>
        <v>5.2340164238660544E-4</v>
      </c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7" x14ac:dyDescent="0.25">
      <c r="A16" s="2" t="s">
        <v>22</v>
      </c>
    </row>
    <row r="17" spans="1:17" x14ac:dyDescent="0.25">
      <c r="A17" s="2" t="s">
        <v>21</v>
      </c>
      <c r="B17" s="2">
        <v>18635</v>
      </c>
      <c r="C17" s="2">
        <v>300.3</v>
      </c>
      <c r="D17" s="2">
        <v>0</v>
      </c>
      <c r="E17" s="2">
        <v>0</v>
      </c>
      <c r="F17" s="2">
        <v>0</v>
      </c>
      <c r="G17" s="2">
        <v>4645</v>
      </c>
      <c r="H17" s="2">
        <v>2800</v>
      </c>
      <c r="I17" s="2">
        <v>3650</v>
      </c>
      <c r="J17" s="2">
        <v>1000</v>
      </c>
      <c r="K17" s="2">
        <v>0</v>
      </c>
      <c r="L17" s="2">
        <v>0</v>
      </c>
      <c r="M17" s="2">
        <v>0</v>
      </c>
      <c r="N17" s="2">
        <v>0</v>
      </c>
      <c r="O17" s="2">
        <f>SUM(C17:N17)</f>
        <v>12395.3</v>
      </c>
      <c r="P17" s="2">
        <f t="shared" si="0"/>
        <v>-6239.7000000000007</v>
      </c>
    </row>
    <row r="18" spans="1:17" ht="15.75" thickBot="1" x14ac:dyDescent="0.3">
      <c r="A18" s="13" t="s">
        <v>18</v>
      </c>
      <c r="B18" s="12">
        <v>21237.56</v>
      </c>
      <c r="C18" s="12">
        <v>279.27999999999997</v>
      </c>
      <c r="D18" s="12">
        <v>0</v>
      </c>
      <c r="E18" s="12">
        <v>0</v>
      </c>
      <c r="F18" s="12">
        <v>0</v>
      </c>
      <c r="G18" s="12">
        <v>4141.8500000000004</v>
      </c>
      <c r="H18" s="12">
        <v>2397.09</v>
      </c>
      <c r="I18" s="12">
        <v>3175.67</v>
      </c>
      <c r="J18" s="12">
        <v>930</v>
      </c>
      <c r="K18" s="12">
        <v>0</v>
      </c>
      <c r="L18" s="12">
        <v>0</v>
      </c>
      <c r="M18" s="12">
        <v>0</v>
      </c>
      <c r="N18" s="12">
        <v>0</v>
      </c>
      <c r="O18" s="2">
        <f>SUM(C18:N18)</f>
        <v>10923.89</v>
      </c>
      <c r="P18" s="2">
        <f t="shared" si="0"/>
        <v>-10313.670000000002</v>
      </c>
      <c r="Q18" s="18"/>
    </row>
    <row r="19" spans="1:17" ht="15.75" thickTop="1" x14ac:dyDescent="0.25">
      <c r="A19" s="2" t="s">
        <v>19</v>
      </c>
      <c r="B19" s="2">
        <f>B18/B17</f>
        <v>1.1396597799839012</v>
      </c>
      <c r="C19" s="2">
        <f>C18/C17</f>
        <v>0.93000333000332991</v>
      </c>
      <c r="D19" s="2">
        <v>0</v>
      </c>
      <c r="E19" s="2">
        <v>0</v>
      </c>
      <c r="F19" s="2">
        <v>0</v>
      </c>
      <c r="G19" s="2">
        <f t="shared" ref="G19:J19" si="3">G18/G17</f>
        <v>0.89167922497308938</v>
      </c>
      <c r="H19" s="2">
        <f t="shared" si="3"/>
        <v>0.85610357142857152</v>
      </c>
      <c r="I19" s="2">
        <f t="shared" si="3"/>
        <v>0.87004657534246577</v>
      </c>
      <c r="J19" s="2">
        <f t="shared" si="3"/>
        <v>0.93</v>
      </c>
      <c r="K19" s="2">
        <v>0</v>
      </c>
      <c r="L19" s="2">
        <v>0</v>
      </c>
      <c r="M19" s="2">
        <v>0</v>
      </c>
      <c r="N19" s="2">
        <v>0</v>
      </c>
      <c r="O19" s="2">
        <f t="shared" ref="O19" si="4">O18/O17</f>
        <v>0.88129290940921157</v>
      </c>
      <c r="P19" s="2">
        <f t="shared" si="0"/>
        <v>-0.25836687057468966</v>
      </c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7" ht="24.75" x14ac:dyDescent="0.25">
      <c r="A22" s="15" t="s">
        <v>23</v>
      </c>
      <c r="B22" s="13">
        <f t="shared" ref="B22:E22" si="5">SUM(B18,B12,B6)</f>
        <v>158107.45000000001</v>
      </c>
      <c r="C22" s="13">
        <f t="shared" si="5"/>
        <v>10893.64</v>
      </c>
      <c r="D22" s="13">
        <f t="shared" si="5"/>
        <v>10352.58</v>
      </c>
      <c r="E22" s="13">
        <f t="shared" si="5"/>
        <v>8927.1999999999989</v>
      </c>
      <c r="F22" s="13">
        <f>SUM(F18,F12,F6)</f>
        <v>10518.86</v>
      </c>
      <c r="G22" s="13">
        <f>SUM(G18,G12,G6)</f>
        <v>16043.730000000001</v>
      </c>
      <c r="H22" s="13">
        <f>SUM(H18,H12,H6)</f>
        <v>13782.169999999998</v>
      </c>
      <c r="I22" s="13">
        <f>SUM(I18,I12,J6)</f>
        <v>11652.19</v>
      </c>
      <c r="J22" s="13">
        <f t="shared" ref="J22:O22" si="6">SUM(J18,J12,J6)</f>
        <v>9447.42</v>
      </c>
      <c r="K22" s="13">
        <f t="shared" si="6"/>
        <v>8429.83</v>
      </c>
      <c r="L22" s="13">
        <f t="shared" si="6"/>
        <v>8138.41</v>
      </c>
      <c r="M22" s="13">
        <f t="shared" si="6"/>
        <v>7962.73</v>
      </c>
      <c r="N22" s="13">
        <f t="shared" si="6"/>
        <v>8464.14</v>
      </c>
      <c r="O22" s="13">
        <f t="shared" si="6"/>
        <v>124869.93</v>
      </c>
      <c r="P22" s="2">
        <f t="shared" si="0"/>
        <v>-33237.520000000019</v>
      </c>
      <c r="Q22" s="18"/>
    </row>
  </sheetData>
  <mergeCells count="2">
    <mergeCell ref="B1:B3"/>
    <mergeCell ref="F1:J1"/>
  </mergeCells>
  <pageMargins left="0.7" right="0.7" top="0.7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workbookViewId="0">
      <selection activeCell="P4" sqref="P4"/>
    </sheetView>
  </sheetViews>
  <sheetFormatPr defaultRowHeight="15" x14ac:dyDescent="0.25"/>
  <cols>
    <col min="1" max="1" width="9.140625" style="2"/>
    <col min="2" max="2" width="10.140625" style="2" customWidth="1"/>
    <col min="3" max="3" width="9.85546875" style="2" customWidth="1"/>
    <col min="4" max="6" width="9.140625" style="2"/>
    <col min="7" max="7" width="9" style="2" customWidth="1"/>
    <col min="8" max="9" width="8.5703125" style="2" customWidth="1"/>
    <col min="10" max="10" width="9.28515625" style="2" customWidth="1"/>
    <col min="11" max="11" width="7.7109375" style="2" customWidth="1"/>
    <col min="12" max="12" width="8.140625" style="2" customWidth="1"/>
    <col min="13" max="14" width="8.7109375" style="2" customWidth="1"/>
    <col min="15" max="15" width="9.28515625" style="2" customWidth="1"/>
    <col min="16" max="16" width="10.42578125" style="2" customWidth="1"/>
    <col min="17" max="17" width="9.140625" style="16"/>
  </cols>
  <sheetData>
    <row r="1" spans="1:17" x14ac:dyDescent="0.25">
      <c r="A1" s="4"/>
      <c r="B1" s="28" t="s">
        <v>33</v>
      </c>
      <c r="C1" s="3"/>
      <c r="F1" s="27" t="s">
        <v>35</v>
      </c>
      <c r="G1" s="27"/>
      <c r="H1" s="27"/>
      <c r="I1" s="27"/>
      <c r="J1" s="27"/>
    </row>
    <row r="2" spans="1:17" x14ac:dyDescent="0.25">
      <c r="A2" s="4"/>
      <c r="B2" s="28"/>
      <c r="P2" s="8" t="s">
        <v>14</v>
      </c>
    </row>
    <row r="3" spans="1:17" ht="24.75" x14ac:dyDescent="0.25">
      <c r="A3" s="5"/>
      <c r="B3" s="28"/>
      <c r="C3" s="23" t="s">
        <v>1</v>
      </c>
      <c r="D3" s="23" t="s">
        <v>2</v>
      </c>
      <c r="E3" s="23" t="s">
        <v>3</v>
      </c>
      <c r="F3" s="23" t="s">
        <v>4</v>
      </c>
      <c r="G3" s="23" t="s">
        <v>5</v>
      </c>
      <c r="H3" s="23" t="s">
        <v>6</v>
      </c>
      <c r="I3" s="23" t="s">
        <v>7</v>
      </c>
      <c r="J3" s="23" t="s">
        <v>8</v>
      </c>
      <c r="K3" s="23" t="s">
        <v>9</v>
      </c>
      <c r="L3" s="23" t="s">
        <v>10</v>
      </c>
      <c r="M3" s="23" t="s">
        <v>11</v>
      </c>
      <c r="N3" s="23" t="s">
        <v>12</v>
      </c>
      <c r="O3" s="23" t="s">
        <v>13</v>
      </c>
      <c r="P3" s="10" t="s">
        <v>41</v>
      </c>
      <c r="Q3" s="17"/>
    </row>
    <row r="4" spans="1:17" x14ac:dyDescent="0.25">
      <c r="A4" s="4" t="s">
        <v>16</v>
      </c>
    </row>
    <row r="5" spans="1:17" x14ac:dyDescent="0.25">
      <c r="A5" s="4" t="s">
        <v>17</v>
      </c>
      <c r="B5" s="2">
        <v>1084697</v>
      </c>
      <c r="C5" s="2">
        <v>99406</v>
      </c>
      <c r="D5" s="2">
        <v>88789</v>
      </c>
      <c r="E5" s="2">
        <v>86097</v>
      </c>
      <c r="F5" s="2">
        <v>95227</v>
      </c>
      <c r="G5" s="2">
        <v>118313</v>
      </c>
      <c r="H5" s="2">
        <v>97801</v>
      </c>
      <c r="I5" s="2">
        <v>74052</v>
      </c>
      <c r="J5" s="2">
        <v>67049</v>
      </c>
      <c r="K5" s="2">
        <v>72424</v>
      </c>
      <c r="L5" s="2">
        <v>81033</v>
      </c>
      <c r="M5" s="2">
        <v>105641</v>
      </c>
      <c r="N5" s="2">
        <v>83856</v>
      </c>
      <c r="O5" s="2">
        <f>SUM(C5:N5)</f>
        <v>1069688</v>
      </c>
      <c r="P5" s="21">
        <f>O5-B5</f>
        <v>-15009</v>
      </c>
    </row>
    <row r="6" spans="1:17" ht="15.75" thickBot="1" x14ac:dyDescent="0.3">
      <c r="A6" s="11" t="s">
        <v>18</v>
      </c>
      <c r="B6" s="12">
        <v>103884.37</v>
      </c>
      <c r="C6" s="12">
        <v>8922.4</v>
      </c>
      <c r="D6" s="12">
        <v>8456</v>
      </c>
      <c r="E6" s="12">
        <v>7932.29</v>
      </c>
      <c r="F6" s="12">
        <v>9349.4</v>
      </c>
      <c r="G6" s="12">
        <v>11160.67</v>
      </c>
      <c r="H6" s="12">
        <v>9887.5499999999993</v>
      </c>
      <c r="I6" s="12">
        <v>8037.29</v>
      </c>
      <c r="J6" s="12">
        <v>7583</v>
      </c>
      <c r="K6" s="12">
        <v>7727.6</v>
      </c>
      <c r="L6" s="12">
        <v>8287.4</v>
      </c>
      <c r="M6" s="12">
        <v>9078.98</v>
      </c>
      <c r="N6" s="12">
        <v>8135.72</v>
      </c>
      <c r="O6" s="2">
        <f>SUM(C6:N6)</f>
        <v>104558.3</v>
      </c>
      <c r="P6" s="24">
        <f t="shared" ref="P6:P22" si="0">O6-B6</f>
        <v>673.93000000000757</v>
      </c>
      <c r="Q6" s="18"/>
    </row>
    <row r="7" spans="1:17" ht="15.75" thickTop="1" x14ac:dyDescent="0.25">
      <c r="A7" s="2" t="s">
        <v>19</v>
      </c>
      <c r="B7" s="2">
        <v>0.10347847</v>
      </c>
      <c r="C7" s="2">
        <f t="shared" ref="C7:O7" si="1">C6/C5</f>
        <v>8.9757157515642921E-2</v>
      </c>
      <c r="D7" s="2">
        <f t="shared" si="1"/>
        <v>9.5237022604151414E-2</v>
      </c>
      <c r="E7" s="2">
        <f t="shared" si="1"/>
        <v>9.2132013891308637E-2</v>
      </c>
      <c r="F7" s="2">
        <f t="shared" si="1"/>
        <v>9.8180137986075375E-2</v>
      </c>
      <c r="G7" s="2">
        <f t="shared" si="1"/>
        <v>9.4331730240970982E-2</v>
      </c>
      <c r="H7" s="2">
        <f t="shared" si="1"/>
        <v>0.10109865952290875</v>
      </c>
      <c r="I7" s="2">
        <f t="shared" si="1"/>
        <v>0.10853575865607951</v>
      </c>
      <c r="J7" s="2">
        <f t="shared" si="1"/>
        <v>0.11309639219078585</v>
      </c>
      <c r="K7" s="2">
        <f t="shared" si="1"/>
        <v>0.10669943665083398</v>
      </c>
      <c r="L7" s="2">
        <f t="shared" si="1"/>
        <v>0.10227191391161625</v>
      </c>
      <c r="M7" s="2">
        <f t="shared" si="1"/>
        <v>8.5941821830539278E-2</v>
      </c>
      <c r="N7" s="2">
        <f t="shared" si="1"/>
        <v>9.7020129746231643E-2</v>
      </c>
      <c r="O7" s="2">
        <f t="shared" si="1"/>
        <v>9.7746539177778938E-2</v>
      </c>
      <c r="P7" s="21">
        <f t="shared" si="0"/>
        <v>-5.7319308222210652E-3</v>
      </c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7" x14ac:dyDescent="0.25">
      <c r="A10" s="2" t="s">
        <v>20</v>
      </c>
    </row>
    <row r="11" spans="1:17" x14ac:dyDescent="0.25">
      <c r="A11" s="2" t="s">
        <v>21</v>
      </c>
      <c r="B11" s="2">
        <v>863090</v>
      </c>
      <c r="C11" s="2">
        <v>87494</v>
      </c>
      <c r="D11" s="2">
        <v>104944</v>
      </c>
      <c r="E11" s="2">
        <v>116866</v>
      </c>
      <c r="F11" s="2">
        <v>132801</v>
      </c>
      <c r="G11" s="2">
        <v>148760</v>
      </c>
      <c r="H11" s="2">
        <v>153033</v>
      </c>
      <c r="I11" s="2">
        <v>98270</v>
      </c>
      <c r="J11" s="2">
        <v>96455</v>
      </c>
      <c r="K11" s="2">
        <v>99956</v>
      </c>
      <c r="L11" s="2">
        <v>59164</v>
      </c>
      <c r="M11" s="2">
        <v>34397</v>
      </c>
      <c r="N11" s="2">
        <v>55588</v>
      </c>
      <c r="O11" s="2">
        <f>SUM(C11:N11)</f>
        <v>1187728</v>
      </c>
      <c r="P11" s="24">
        <f t="shared" si="0"/>
        <v>324638</v>
      </c>
    </row>
    <row r="12" spans="1:17" ht="15.75" thickBot="1" x14ac:dyDescent="0.3">
      <c r="A12" s="13" t="s">
        <v>18</v>
      </c>
      <c r="B12" s="12">
        <v>10061.67</v>
      </c>
      <c r="C12" s="12">
        <v>1038.6500000000001</v>
      </c>
      <c r="D12" s="12">
        <v>1367.4</v>
      </c>
      <c r="E12" s="12">
        <v>1532.04</v>
      </c>
      <c r="F12" s="12">
        <v>1766.19</v>
      </c>
      <c r="G12" s="12">
        <v>1993.8</v>
      </c>
      <c r="H12" s="12">
        <v>2055.0700000000002</v>
      </c>
      <c r="I12" s="12">
        <v>1279.04</v>
      </c>
      <c r="J12" s="12">
        <v>1246.56</v>
      </c>
      <c r="K12" s="12">
        <v>1293.79</v>
      </c>
      <c r="L12" s="12">
        <v>834.67</v>
      </c>
      <c r="M12" s="12">
        <v>508.13</v>
      </c>
      <c r="N12" s="12">
        <v>682.42</v>
      </c>
      <c r="O12" s="2">
        <f>SUM(C12:N12)</f>
        <v>15597.76</v>
      </c>
      <c r="P12" s="2">
        <f t="shared" si="0"/>
        <v>5536.09</v>
      </c>
      <c r="Q12" s="18"/>
    </row>
    <row r="13" spans="1:17" ht="15.75" thickTop="1" x14ac:dyDescent="0.25">
      <c r="A13" s="2" t="s">
        <v>19</v>
      </c>
      <c r="B13" s="2">
        <f t="shared" ref="B13:O13" si="2">B12/B11</f>
        <v>1.1657729784842832E-2</v>
      </c>
      <c r="C13" s="2">
        <f t="shared" si="2"/>
        <v>1.1871099732553091E-2</v>
      </c>
      <c r="D13" s="2">
        <f t="shared" si="2"/>
        <v>1.3029806372922703E-2</v>
      </c>
      <c r="E13" s="2">
        <f t="shared" si="2"/>
        <v>1.3109373128198107E-2</v>
      </c>
      <c r="F13" s="2">
        <f t="shared" si="2"/>
        <v>1.3299523346962749E-2</v>
      </c>
      <c r="G13" s="2">
        <f t="shared" si="2"/>
        <v>1.3402796450658779E-2</v>
      </c>
      <c r="H13" s="2">
        <f t="shared" si="2"/>
        <v>1.3428933628694465E-2</v>
      </c>
      <c r="I13" s="2">
        <f t="shared" si="2"/>
        <v>1.3015569349750686E-2</v>
      </c>
      <c r="J13" s="2">
        <f t="shared" si="2"/>
        <v>1.2923746824944274E-2</v>
      </c>
      <c r="K13" s="2">
        <f t="shared" si="2"/>
        <v>1.2943595181880027E-2</v>
      </c>
      <c r="L13" s="2">
        <f t="shared" si="2"/>
        <v>1.410773443310121E-2</v>
      </c>
      <c r="M13" s="2">
        <f t="shared" si="2"/>
        <v>1.4772509230456145E-2</v>
      </c>
      <c r="N13" s="2">
        <f t="shared" si="2"/>
        <v>1.2276390587896667E-2</v>
      </c>
      <c r="O13" s="2">
        <f t="shared" si="2"/>
        <v>1.3132434362076166E-2</v>
      </c>
      <c r="P13" s="2">
        <f t="shared" si="0"/>
        <v>1.4747045772333343E-3</v>
      </c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7" x14ac:dyDescent="0.25">
      <c r="A16" s="2" t="s">
        <v>22</v>
      </c>
    </row>
    <row r="17" spans="1:17" x14ac:dyDescent="0.25">
      <c r="A17" s="2" t="s">
        <v>21</v>
      </c>
      <c r="B17" s="2">
        <v>12395.3</v>
      </c>
      <c r="C17" s="2">
        <v>0</v>
      </c>
      <c r="D17" s="2">
        <v>0</v>
      </c>
      <c r="E17" s="2">
        <v>0</v>
      </c>
      <c r="F17" s="2">
        <v>4892.7</v>
      </c>
      <c r="G17" s="2">
        <v>3272.2</v>
      </c>
      <c r="H17" s="2">
        <v>1400</v>
      </c>
      <c r="I17" s="2">
        <v>1915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f>SUM(C17:N17)</f>
        <v>11479.9</v>
      </c>
      <c r="P17" s="21">
        <f t="shared" si="0"/>
        <v>-915.39999999999964</v>
      </c>
    </row>
    <row r="18" spans="1:17" ht="15.75" thickBot="1" x14ac:dyDescent="0.3">
      <c r="A18" s="13" t="s">
        <v>18</v>
      </c>
      <c r="B18" s="12">
        <v>10923.89</v>
      </c>
      <c r="C18" s="12">
        <v>0</v>
      </c>
      <c r="D18" s="12">
        <v>0</v>
      </c>
      <c r="E18" s="12">
        <v>0</v>
      </c>
      <c r="F18" s="12">
        <v>5107.67</v>
      </c>
      <c r="G18" s="12">
        <v>3893.92</v>
      </c>
      <c r="H18" s="12">
        <v>1918</v>
      </c>
      <c r="I18" s="12">
        <v>2277.2199999999998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2">
        <f>SUM(C18:N18)</f>
        <v>13196.81</v>
      </c>
      <c r="P18" s="2">
        <f t="shared" si="0"/>
        <v>2272.92</v>
      </c>
      <c r="Q18" s="18"/>
    </row>
    <row r="19" spans="1:17" ht="15.75" thickTop="1" x14ac:dyDescent="0.25">
      <c r="A19" s="2" t="s">
        <v>19</v>
      </c>
      <c r="B19" s="2">
        <f t="shared" ref="B19:G19" si="3">B18/B17</f>
        <v>0.88129290940921157</v>
      </c>
      <c r="C19" s="2" t="e">
        <f t="shared" si="3"/>
        <v>#DIV/0!</v>
      </c>
      <c r="D19" s="2" t="e">
        <f t="shared" si="3"/>
        <v>#DIV/0!</v>
      </c>
      <c r="E19" s="2" t="e">
        <f t="shared" si="3"/>
        <v>#DIV/0!</v>
      </c>
      <c r="F19" s="2">
        <f t="shared" si="3"/>
        <v>1.0439368855642079</v>
      </c>
      <c r="G19" s="2">
        <f t="shared" si="3"/>
        <v>1.1900006112095838</v>
      </c>
      <c r="H19" s="2">
        <f t="shared" ref="H19:J19" si="4">H18/H17</f>
        <v>1.37</v>
      </c>
      <c r="I19" s="2">
        <f t="shared" si="4"/>
        <v>1.189148825065274</v>
      </c>
      <c r="J19" s="2" t="e">
        <f t="shared" si="4"/>
        <v>#DIV/0!</v>
      </c>
      <c r="K19" s="2" t="e">
        <f>K18/K17</f>
        <v>#DIV/0!</v>
      </c>
      <c r="L19" s="2" t="e">
        <f>L18/L17</f>
        <v>#DIV/0!</v>
      </c>
      <c r="M19" s="2" t="e">
        <f>M18/M17</f>
        <v>#DIV/0!</v>
      </c>
      <c r="N19" s="2" t="e">
        <f>N18/N17</f>
        <v>#DIV/0!</v>
      </c>
      <c r="O19" s="2">
        <f t="shared" ref="O19" si="5">O18/O17</f>
        <v>1.1495579229784232</v>
      </c>
      <c r="P19" s="2">
        <f t="shared" si="0"/>
        <v>0.26826501356921162</v>
      </c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7" ht="24.75" x14ac:dyDescent="0.25">
      <c r="A22" s="15" t="s">
        <v>23</v>
      </c>
      <c r="B22" s="13">
        <f t="shared" ref="B22:E22" si="6">SUM(B18,B12,B6)</f>
        <v>124869.93</v>
      </c>
      <c r="C22" s="13">
        <f t="shared" si="6"/>
        <v>9961.0499999999993</v>
      </c>
      <c r="D22" s="13">
        <f t="shared" si="6"/>
        <v>9823.4</v>
      </c>
      <c r="E22" s="13">
        <f t="shared" si="6"/>
        <v>9464.33</v>
      </c>
      <c r="F22" s="13">
        <f>SUM(F18,F12,F6)</f>
        <v>16223.26</v>
      </c>
      <c r="G22" s="13">
        <f>SUM(G18,G12,G6)</f>
        <v>17048.39</v>
      </c>
      <c r="H22" s="13">
        <f>SUM(H18,H12,H6)</f>
        <v>13860.619999999999</v>
      </c>
      <c r="I22" s="13">
        <f>SUM(I18,I12,J6)</f>
        <v>11139.26</v>
      </c>
      <c r="J22" s="13">
        <f t="shared" ref="J22:O22" si="7">SUM(J18,J12,J6)</f>
        <v>8829.56</v>
      </c>
      <c r="K22" s="13">
        <f t="shared" si="7"/>
        <v>9021.39</v>
      </c>
      <c r="L22" s="13">
        <f t="shared" si="7"/>
        <v>9122.07</v>
      </c>
      <c r="M22" s="13">
        <f t="shared" si="7"/>
        <v>9587.1099999999988</v>
      </c>
      <c r="N22" s="13">
        <f t="shared" si="7"/>
        <v>8818.14</v>
      </c>
      <c r="O22" s="13">
        <f t="shared" si="7"/>
        <v>133352.87</v>
      </c>
      <c r="P22" s="2">
        <f t="shared" si="0"/>
        <v>8482.9400000000023</v>
      </c>
      <c r="Q22" s="18"/>
    </row>
  </sheetData>
  <mergeCells count="2">
    <mergeCell ref="B1:B3"/>
    <mergeCell ref="F1:J1"/>
  </mergeCells>
  <pageMargins left="0.7" right="0.7" top="0.75" bottom="0.75" header="0.3" footer="0.3"/>
  <pageSetup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H12" sqref="H12"/>
    </sheetView>
  </sheetViews>
  <sheetFormatPr defaultRowHeight="15" x14ac:dyDescent="0.25"/>
  <cols>
    <col min="1" max="1" width="9.140625" style="2"/>
    <col min="2" max="2" width="10.140625" style="2" customWidth="1"/>
    <col min="3" max="3" width="9.85546875" style="2" customWidth="1"/>
    <col min="4" max="6" width="9.140625" style="2"/>
    <col min="7" max="8" width="10.7109375" style="2" customWidth="1"/>
    <col min="9" max="9" width="8.5703125" style="2" customWidth="1"/>
    <col min="10" max="10" width="9.28515625" style="2" customWidth="1"/>
    <col min="11" max="11" width="8.42578125" style="2" customWidth="1"/>
    <col min="12" max="12" width="9.140625" style="2" customWidth="1"/>
    <col min="13" max="14" width="8.7109375" style="2" customWidth="1"/>
    <col min="15" max="15" width="9.28515625" style="2" customWidth="1"/>
    <col min="16" max="16" width="10.42578125" style="2" customWidth="1"/>
    <col min="17" max="17" width="9.140625" style="16"/>
  </cols>
  <sheetData>
    <row r="1" spans="1:17" x14ac:dyDescent="0.25">
      <c r="A1" s="4"/>
      <c r="B1" s="28" t="s">
        <v>37</v>
      </c>
      <c r="C1" s="3"/>
      <c r="F1" s="27" t="s">
        <v>36</v>
      </c>
      <c r="G1" s="27"/>
      <c r="H1" s="27"/>
      <c r="I1" s="27"/>
      <c r="J1" s="27"/>
    </row>
    <row r="2" spans="1:17" x14ac:dyDescent="0.25">
      <c r="A2" s="4"/>
      <c r="B2" s="28"/>
      <c r="P2" s="8" t="s">
        <v>14</v>
      </c>
    </row>
    <row r="3" spans="1:17" ht="24.75" x14ac:dyDescent="0.25">
      <c r="A3" s="5"/>
      <c r="B3" s="28"/>
      <c r="C3" s="25" t="s">
        <v>1</v>
      </c>
      <c r="D3" s="25" t="s">
        <v>2</v>
      </c>
      <c r="E3" s="25" t="s">
        <v>3</v>
      </c>
      <c r="F3" s="25" t="s">
        <v>4</v>
      </c>
      <c r="G3" s="25" t="s">
        <v>5</v>
      </c>
      <c r="H3" s="25" t="s">
        <v>6</v>
      </c>
      <c r="I3" s="25" t="s">
        <v>7</v>
      </c>
      <c r="J3" s="25" t="s">
        <v>8</v>
      </c>
      <c r="K3" s="25" t="s">
        <v>9</v>
      </c>
      <c r="L3" s="25" t="s">
        <v>10</v>
      </c>
      <c r="M3" s="25" t="s">
        <v>11</v>
      </c>
      <c r="N3" s="25" t="s">
        <v>12</v>
      </c>
      <c r="O3" s="25" t="s">
        <v>13</v>
      </c>
      <c r="P3" s="10" t="s">
        <v>38</v>
      </c>
      <c r="Q3" s="17"/>
    </row>
    <row r="4" spans="1:17" x14ac:dyDescent="0.25">
      <c r="A4" s="4" t="s">
        <v>16</v>
      </c>
    </row>
    <row r="5" spans="1:17" x14ac:dyDescent="0.25">
      <c r="A5" s="4" t="s">
        <v>17</v>
      </c>
      <c r="B5" s="2">
        <v>1069688</v>
      </c>
      <c r="C5" s="2">
        <v>91495</v>
      </c>
      <c r="D5" s="2">
        <v>94470</v>
      </c>
      <c r="E5" s="2">
        <v>85602</v>
      </c>
      <c r="F5" s="2">
        <v>94565</v>
      </c>
      <c r="G5" s="2">
        <v>149093</v>
      </c>
      <c r="H5" s="2">
        <v>134669</v>
      </c>
      <c r="I5" s="2">
        <v>99352</v>
      </c>
      <c r="J5" s="2">
        <v>83943</v>
      </c>
      <c r="K5" s="2">
        <v>85977</v>
      </c>
      <c r="L5" s="2">
        <v>97269</v>
      </c>
      <c r="M5" s="2">
        <v>99221</v>
      </c>
      <c r="N5" s="2">
        <v>89871</v>
      </c>
      <c r="O5" s="2">
        <f>SUM(C5:N5)</f>
        <v>1205527</v>
      </c>
      <c r="P5" s="21">
        <f>O5-B5</f>
        <v>135839</v>
      </c>
    </row>
    <row r="6" spans="1:17" ht="15.75" thickBot="1" x14ac:dyDescent="0.3">
      <c r="A6" s="11" t="s">
        <v>18</v>
      </c>
      <c r="B6" s="12">
        <v>104558.3</v>
      </c>
      <c r="C6" s="12">
        <v>8925.44</v>
      </c>
      <c r="D6" s="12">
        <v>9567.44</v>
      </c>
      <c r="E6" s="12">
        <v>8820.32</v>
      </c>
      <c r="F6" s="12">
        <v>9724.77</v>
      </c>
      <c r="G6" s="12">
        <v>12494.35</v>
      </c>
      <c r="H6" s="12">
        <v>12321.29</v>
      </c>
      <c r="I6" s="12">
        <v>9736.9699999999993</v>
      </c>
      <c r="J6" s="12">
        <v>9279.14</v>
      </c>
      <c r="K6" s="12">
        <v>10949.17</v>
      </c>
      <c r="L6" s="12">
        <v>11394.97</v>
      </c>
      <c r="M6" s="12">
        <v>12223.83</v>
      </c>
      <c r="N6" s="12">
        <v>9551.99</v>
      </c>
      <c r="O6" s="2">
        <f>SUM(C6:N6)</f>
        <v>124989.68000000001</v>
      </c>
      <c r="P6" s="24">
        <f t="shared" ref="P6:P22" si="0">O6-B6</f>
        <v>20431.380000000005</v>
      </c>
      <c r="Q6" s="18"/>
    </row>
    <row r="7" spans="1:17" ht="15.75" thickTop="1" x14ac:dyDescent="0.25">
      <c r="A7" s="2" t="s">
        <v>19</v>
      </c>
      <c r="B7" s="2">
        <v>0.10347847</v>
      </c>
      <c r="C7" s="2">
        <f t="shared" ref="C7:O7" si="1">C6/C5</f>
        <v>9.7551123012186464E-2</v>
      </c>
      <c r="D7" s="2">
        <f t="shared" si="1"/>
        <v>0.1012749020853181</v>
      </c>
      <c r="E7" s="2">
        <f t="shared" si="1"/>
        <v>0.10303871404873717</v>
      </c>
      <c r="F7" s="2">
        <f t="shared" si="1"/>
        <v>0.10283688468249352</v>
      </c>
      <c r="G7" s="2">
        <f t="shared" si="1"/>
        <v>8.3802391795724823E-2</v>
      </c>
      <c r="H7" s="2">
        <f t="shared" si="1"/>
        <v>9.1493142445551692E-2</v>
      </c>
      <c r="I7" s="2">
        <f t="shared" si="1"/>
        <v>9.8004770915532641E-2</v>
      </c>
      <c r="J7" s="2">
        <f t="shared" si="1"/>
        <v>0.1105409623196693</v>
      </c>
      <c r="K7" s="2">
        <f t="shared" si="1"/>
        <v>0.12734998895053329</v>
      </c>
      <c r="L7" s="2">
        <f t="shared" si="1"/>
        <v>0.11714904029032888</v>
      </c>
      <c r="M7" s="2">
        <f t="shared" si="1"/>
        <v>0.12319801251751142</v>
      </c>
      <c r="N7" s="2">
        <f t="shared" si="1"/>
        <v>0.10628556486519566</v>
      </c>
      <c r="O7" s="2">
        <f t="shared" si="1"/>
        <v>0.10368053141903914</v>
      </c>
      <c r="P7" s="21">
        <f t="shared" si="0"/>
        <v>2.020614190391401E-4</v>
      </c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7" x14ac:dyDescent="0.25">
      <c r="A10" s="2" t="s">
        <v>20</v>
      </c>
    </row>
    <row r="11" spans="1:17" x14ac:dyDescent="0.25">
      <c r="A11" s="2" t="s">
        <v>21</v>
      </c>
      <c r="B11" s="2">
        <v>1187728</v>
      </c>
      <c r="C11" s="2">
        <v>79024</v>
      </c>
      <c r="D11" s="2">
        <v>115733</v>
      </c>
      <c r="E11" s="2">
        <v>102196.82</v>
      </c>
      <c r="F11" s="2">
        <v>97536</v>
      </c>
      <c r="G11" s="2">
        <v>74329</v>
      </c>
      <c r="H11" s="2">
        <v>114143</v>
      </c>
      <c r="I11" s="2">
        <v>78448</v>
      </c>
      <c r="J11" s="2">
        <v>92837</v>
      </c>
      <c r="K11" s="2">
        <v>144612</v>
      </c>
      <c r="L11" s="2">
        <v>47745</v>
      </c>
      <c r="M11" s="2">
        <v>40038</v>
      </c>
      <c r="N11" s="2">
        <v>51316</v>
      </c>
      <c r="O11" s="2">
        <f>SUM(C11:N11)</f>
        <v>1037957.8200000001</v>
      </c>
      <c r="P11" s="24">
        <f t="shared" si="0"/>
        <v>-149770.17999999993</v>
      </c>
    </row>
    <row r="12" spans="1:17" ht="15.75" thickBot="1" x14ac:dyDescent="0.3">
      <c r="A12" s="13" t="s">
        <v>18</v>
      </c>
      <c r="B12" s="12">
        <v>15597.76</v>
      </c>
      <c r="C12" s="12">
        <v>1013.87</v>
      </c>
      <c r="D12" s="12">
        <v>1352.52</v>
      </c>
      <c r="E12" s="12">
        <v>1345.9</v>
      </c>
      <c r="F12" s="12">
        <v>1259.03</v>
      </c>
      <c r="G12" s="12">
        <v>961.91</v>
      </c>
      <c r="H12" s="12">
        <v>1493.85</v>
      </c>
      <c r="I12" s="12">
        <v>1011.15</v>
      </c>
      <c r="J12" s="12">
        <v>1196.96</v>
      </c>
      <c r="K12" s="12">
        <v>1806.24</v>
      </c>
      <c r="L12" s="12">
        <v>648.05999999999995</v>
      </c>
      <c r="M12" s="12">
        <v>566.44000000000005</v>
      </c>
      <c r="N12" s="12">
        <v>705.46</v>
      </c>
      <c r="O12" s="2">
        <f>SUM(C12:N12)</f>
        <v>13361.39</v>
      </c>
      <c r="P12" s="2">
        <f t="shared" si="0"/>
        <v>-2236.3700000000008</v>
      </c>
      <c r="Q12" s="18"/>
    </row>
    <row r="13" spans="1:17" ht="15.75" thickTop="1" x14ac:dyDescent="0.25">
      <c r="A13" s="2" t="s">
        <v>19</v>
      </c>
      <c r="B13" s="2">
        <f t="shared" ref="B13:O13" si="2">B12/B11</f>
        <v>1.3132434362076166E-2</v>
      </c>
      <c r="C13" s="2">
        <f t="shared" si="2"/>
        <v>1.2829899777282851E-2</v>
      </c>
      <c r="D13" s="2">
        <f t="shared" si="2"/>
        <v>1.1686554396758055E-2</v>
      </c>
      <c r="E13" s="2">
        <f t="shared" si="2"/>
        <v>1.316968571037729E-2</v>
      </c>
      <c r="F13" s="2">
        <f t="shared" si="2"/>
        <v>1.2908362040682414E-2</v>
      </c>
      <c r="G13" s="2">
        <f t="shared" si="2"/>
        <v>1.294124769605403E-2</v>
      </c>
      <c r="H13" s="2">
        <f t="shared" si="2"/>
        <v>1.3087530553779031E-2</v>
      </c>
      <c r="I13" s="2">
        <f t="shared" si="2"/>
        <v>1.2889429940852539E-2</v>
      </c>
      <c r="J13" s="2">
        <f t="shared" si="2"/>
        <v>1.289313528011461E-2</v>
      </c>
      <c r="K13" s="2">
        <f t="shared" si="2"/>
        <v>1.249024977180317E-2</v>
      </c>
      <c r="L13" s="2">
        <f t="shared" si="2"/>
        <v>1.3573358466855166E-2</v>
      </c>
      <c r="M13" s="2">
        <f t="shared" si="2"/>
        <v>1.4147559818172737E-2</v>
      </c>
      <c r="N13" s="2">
        <f t="shared" si="2"/>
        <v>1.3747369241562087E-2</v>
      </c>
      <c r="O13" s="2">
        <f t="shared" si="2"/>
        <v>1.2872767797057493E-2</v>
      </c>
      <c r="P13" s="2">
        <f t="shared" si="0"/>
        <v>-2.5966656501867288E-4</v>
      </c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7" x14ac:dyDescent="0.25">
      <c r="A16" s="2" t="s">
        <v>22</v>
      </c>
    </row>
    <row r="17" spans="1:17" x14ac:dyDescent="0.25">
      <c r="A17" s="2" t="s">
        <v>21</v>
      </c>
      <c r="B17" s="2">
        <v>11479.9</v>
      </c>
      <c r="C17" s="2">
        <v>1750.2</v>
      </c>
      <c r="D17" s="2">
        <v>400</v>
      </c>
      <c r="E17" s="2">
        <v>700</v>
      </c>
      <c r="F17" s="2">
        <v>3900</v>
      </c>
      <c r="G17" s="2">
        <v>6568</v>
      </c>
      <c r="H17" s="2">
        <v>5150</v>
      </c>
      <c r="I17" s="2">
        <v>1050</v>
      </c>
      <c r="J17" s="2">
        <v>3415</v>
      </c>
      <c r="K17" s="2">
        <v>0</v>
      </c>
      <c r="L17" s="2">
        <v>0</v>
      </c>
      <c r="M17" s="2">
        <v>0</v>
      </c>
      <c r="N17" s="2">
        <v>0</v>
      </c>
      <c r="O17" s="2">
        <f>SUM(C17:N17)</f>
        <v>22933.200000000001</v>
      </c>
      <c r="P17" s="21">
        <f t="shared" si="0"/>
        <v>11453.300000000001</v>
      </c>
    </row>
    <row r="18" spans="1:17" ht="15.75" thickBot="1" x14ac:dyDescent="0.3">
      <c r="A18" s="13" t="s">
        <v>18</v>
      </c>
      <c r="B18" s="12">
        <v>13196.81</v>
      </c>
      <c r="C18" s="12">
        <v>2327.77</v>
      </c>
      <c r="D18" s="12">
        <v>564</v>
      </c>
      <c r="E18" s="12">
        <v>1015</v>
      </c>
      <c r="F18" s="12">
        <v>5811.15</v>
      </c>
      <c r="G18" s="12">
        <v>9805.08</v>
      </c>
      <c r="H18" s="12">
        <v>7263</v>
      </c>
      <c r="I18" s="12">
        <v>1543.5</v>
      </c>
      <c r="J18" s="12">
        <v>4324.75</v>
      </c>
      <c r="K18" s="12">
        <v>0</v>
      </c>
      <c r="L18" s="12">
        <v>0</v>
      </c>
      <c r="M18" s="12">
        <v>0</v>
      </c>
      <c r="N18" s="12">
        <v>0</v>
      </c>
      <c r="O18" s="2">
        <f>SUM(C18:N18)</f>
        <v>32654.25</v>
      </c>
      <c r="P18" s="2">
        <f t="shared" si="0"/>
        <v>19457.440000000002</v>
      </c>
      <c r="Q18" s="18"/>
    </row>
    <row r="19" spans="1:17" ht="15.75" thickTop="1" x14ac:dyDescent="0.25">
      <c r="A19" s="2" t="s">
        <v>19</v>
      </c>
      <c r="B19" s="2">
        <f t="shared" ref="B19:J19" si="3">B18/B17</f>
        <v>1.1495579229784232</v>
      </c>
      <c r="C19" s="2">
        <f t="shared" si="3"/>
        <v>1.3300022854530911</v>
      </c>
      <c r="D19" s="2">
        <f t="shared" si="3"/>
        <v>1.41</v>
      </c>
      <c r="E19" s="2">
        <f t="shared" si="3"/>
        <v>1.45</v>
      </c>
      <c r="F19" s="2">
        <f t="shared" si="3"/>
        <v>1.4900384615384614</v>
      </c>
      <c r="G19" s="2">
        <f t="shared" si="3"/>
        <v>1.4928562728380024</v>
      </c>
      <c r="H19" s="2">
        <f t="shared" si="3"/>
        <v>1.4102912621359223</v>
      </c>
      <c r="I19" s="2">
        <f t="shared" si="3"/>
        <v>1.47</v>
      </c>
      <c r="J19" s="2">
        <f t="shared" si="3"/>
        <v>1.266398243045388</v>
      </c>
      <c r="K19" s="2">
        <v>0</v>
      </c>
      <c r="L19" s="2">
        <v>0</v>
      </c>
      <c r="M19" s="2">
        <v>0</v>
      </c>
      <c r="N19" s="2">
        <v>0</v>
      </c>
      <c r="O19" s="2">
        <f t="shared" ref="O19" si="4">O18/O17</f>
        <v>1.4238854586363874</v>
      </c>
      <c r="P19" s="2">
        <f t="shared" si="0"/>
        <v>0.27432753565796419</v>
      </c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7" ht="24.75" x14ac:dyDescent="0.25">
      <c r="A22" s="15" t="s">
        <v>23</v>
      </c>
      <c r="B22" s="13">
        <f t="shared" ref="B22:E22" si="5">SUM(B18,B12,B6)</f>
        <v>133352.87</v>
      </c>
      <c r="C22" s="13">
        <f t="shared" si="5"/>
        <v>12267.08</v>
      </c>
      <c r="D22" s="13">
        <f t="shared" si="5"/>
        <v>11483.960000000001</v>
      </c>
      <c r="E22" s="13">
        <f t="shared" si="5"/>
        <v>11181.22</v>
      </c>
      <c r="F22" s="13">
        <f>SUM(F18,F12,F6)</f>
        <v>16794.95</v>
      </c>
      <c r="G22" s="13">
        <f>SUM(G18,G12,G6)</f>
        <v>23261.34</v>
      </c>
      <c r="H22" s="13">
        <f>SUM(H18,H12,H6)</f>
        <v>21078.14</v>
      </c>
      <c r="I22" s="13">
        <f>SUM(I18,I12,I6)</f>
        <v>12291.619999999999</v>
      </c>
      <c r="J22" s="13">
        <f t="shared" ref="J22:O22" si="6">SUM(J18,J12,J6)</f>
        <v>14800.849999999999</v>
      </c>
      <c r="K22" s="13">
        <f t="shared" si="6"/>
        <v>12755.41</v>
      </c>
      <c r="L22" s="13">
        <f t="shared" si="6"/>
        <v>12043.029999999999</v>
      </c>
      <c r="M22" s="13">
        <f t="shared" si="6"/>
        <v>12790.27</v>
      </c>
      <c r="N22" s="13">
        <f t="shared" si="6"/>
        <v>10257.450000000001</v>
      </c>
      <c r="O22" s="13">
        <f t="shared" si="6"/>
        <v>171005.32</v>
      </c>
      <c r="P22" s="2">
        <f t="shared" si="0"/>
        <v>37652.450000000012</v>
      </c>
      <c r="Q22" s="18"/>
    </row>
  </sheetData>
  <mergeCells count="2">
    <mergeCell ref="B1:B3"/>
    <mergeCell ref="F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J8" sqref="J8"/>
    </sheetView>
  </sheetViews>
  <sheetFormatPr defaultRowHeight="15" x14ac:dyDescent="0.25"/>
  <cols>
    <col min="1" max="1" width="9.140625" style="2"/>
    <col min="2" max="2" width="10.140625" style="2" customWidth="1"/>
    <col min="3" max="3" width="9.85546875" style="2" customWidth="1"/>
    <col min="4" max="6" width="9.140625" style="2"/>
    <col min="7" max="8" width="10.7109375" style="2" customWidth="1"/>
    <col min="9" max="9" width="8.5703125" style="2" customWidth="1"/>
    <col min="10" max="10" width="9.28515625" style="2" customWidth="1"/>
    <col min="11" max="11" width="8.42578125" style="2" customWidth="1"/>
    <col min="12" max="12" width="9.140625" style="2" customWidth="1"/>
    <col min="13" max="14" width="8.7109375" style="2" customWidth="1"/>
    <col min="15" max="15" width="9.28515625" style="2" customWidth="1"/>
    <col min="16" max="16" width="10.42578125" style="2" customWidth="1"/>
    <col min="17" max="17" width="9.140625" style="16"/>
  </cols>
  <sheetData>
    <row r="1" spans="1:17" x14ac:dyDescent="0.25">
      <c r="A1" s="4"/>
      <c r="B1" s="28" t="s">
        <v>40</v>
      </c>
      <c r="C1" s="3"/>
      <c r="F1" s="27" t="s">
        <v>39</v>
      </c>
      <c r="G1" s="27"/>
      <c r="H1" s="27"/>
      <c r="I1" s="27"/>
      <c r="J1" s="27"/>
    </row>
    <row r="2" spans="1:17" x14ac:dyDescent="0.25">
      <c r="A2" s="4"/>
      <c r="B2" s="28"/>
      <c r="P2" s="8" t="s">
        <v>14</v>
      </c>
    </row>
    <row r="3" spans="1:17" ht="24.75" x14ac:dyDescent="0.25">
      <c r="A3" s="5"/>
      <c r="B3" s="28"/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6" t="s">
        <v>8</v>
      </c>
      <c r="K3" s="26" t="s">
        <v>9</v>
      </c>
      <c r="L3" s="26" t="s">
        <v>10</v>
      </c>
      <c r="M3" s="26" t="s">
        <v>11</v>
      </c>
      <c r="N3" s="26" t="s">
        <v>12</v>
      </c>
      <c r="O3" s="26" t="s">
        <v>13</v>
      </c>
      <c r="P3" s="10" t="s">
        <v>42</v>
      </c>
      <c r="Q3" s="17"/>
    </row>
    <row r="4" spans="1:17" x14ac:dyDescent="0.25">
      <c r="A4" s="4" t="s">
        <v>16</v>
      </c>
    </row>
    <row r="5" spans="1:17" x14ac:dyDescent="0.25">
      <c r="A5" s="4" t="s">
        <v>17</v>
      </c>
      <c r="B5" s="2">
        <v>1069688</v>
      </c>
      <c r="C5" s="2">
        <v>119895</v>
      </c>
      <c r="D5" s="2">
        <v>95947</v>
      </c>
      <c r="E5" s="2">
        <v>85343</v>
      </c>
      <c r="F5" s="2">
        <v>120857</v>
      </c>
      <c r="G5" s="2">
        <v>133369</v>
      </c>
      <c r="H5" s="2">
        <v>127885</v>
      </c>
      <c r="I5" s="2">
        <v>126782</v>
      </c>
      <c r="J5" s="2">
        <v>84510</v>
      </c>
      <c r="K5" s="2">
        <v>94434</v>
      </c>
      <c r="L5" s="2">
        <v>69639</v>
      </c>
      <c r="M5" s="2">
        <v>84511</v>
      </c>
      <c r="O5" s="2">
        <f>SUM(C5:N5)</f>
        <v>1143172</v>
      </c>
      <c r="P5" s="21">
        <f>O5-B5</f>
        <v>73484</v>
      </c>
    </row>
    <row r="6" spans="1:17" ht="15.75" thickBot="1" x14ac:dyDescent="0.3">
      <c r="A6" s="11" t="s">
        <v>18</v>
      </c>
      <c r="B6" s="12">
        <v>104558.3</v>
      </c>
      <c r="C6" s="12">
        <v>10435.14</v>
      </c>
      <c r="D6" s="12">
        <v>9063.4699999999993</v>
      </c>
      <c r="E6" s="12">
        <v>8750.8700000000008</v>
      </c>
      <c r="F6" s="12">
        <v>11139.66</v>
      </c>
      <c r="G6" s="12">
        <v>12164.38</v>
      </c>
      <c r="H6" s="12">
        <v>11252.04</v>
      </c>
      <c r="I6" s="12">
        <v>12014</v>
      </c>
      <c r="J6" s="12">
        <v>8700.33</v>
      </c>
      <c r="K6" s="12">
        <v>9142.18</v>
      </c>
      <c r="L6" s="12">
        <v>7842.93</v>
      </c>
      <c r="M6" s="12">
        <v>7396.05</v>
      </c>
      <c r="N6" s="12"/>
      <c r="O6" s="2">
        <f>SUM(C6:N6)</f>
        <v>107901.05</v>
      </c>
      <c r="P6" s="24">
        <f t="shared" ref="P6:P22" si="0">O6-B6</f>
        <v>3342.75</v>
      </c>
      <c r="Q6" s="18"/>
    </row>
    <row r="7" spans="1:17" ht="15.75" thickTop="1" x14ac:dyDescent="0.25">
      <c r="A7" s="2" t="s">
        <v>19</v>
      </c>
      <c r="B7" s="2">
        <v>0.10347847</v>
      </c>
      <c r="C7" s="2">
        <f t="shared" ref="C7:O7" si="1">C6/C5</f>
        <v>8.7035656199174277E-2</v>
      </c>
      <c r="D7" s="2">
        <f t="shared" si="1"/>
        <v>9.4463297445464681E-2</v>
      </c>
      <c r="E7" s="2">
        <f t="shared" si="1"/>
        <v>0.10253764222021725</v>
      </c>
      <c r="F7" s="2">
        <f t="shared" si="1"/>
        <v>9.2172236610208763E-2</v>
      </c>
      <c r="G7" s="2">
        <f t="shared" si="1"/>
        <v>9.1208451739159771E-2</v>
      </c>
      <c r="H7" s="2">
        <f t="shared" si="1"/>
        <v>8.7985612073347153E-2</v>
      </c>
      <c r="I7" s="2">
        <f t="shared" si="1"/>
        <v>9.4761085958574562E-2</v>
      </c>
      <c r="J7" s="2">
        <f t="shared" si="1"/>
        <v>0.10295030173943912</v>
      </c>
      <c r="K7" s="2">
        <f t="shared" si="1"/>
        <v>9.6810259016879521E-2</v>
      </c>
      <c r="L7" s="2">
        <f t="shared" si="1"/>
        <v>0.11262266833239995</v>
      </c>
      <c r="M7" s="2">
        <f t="shared" si="1"/>
        <v>8.751582634213298E-2</v>
      </c>
      <c r="N7" s="2" t="e">
        <f t="shared" si="1"/>
        <v>#DIV/0!</v>
      </c>
      <c r="O7" s="2">
        <f t="shared" si="1"/>
        <v>9.4387415017162773E-2</v>
      </c>
      <c r="P7" s="21">
        <f t="shared" si="0"/>
        <v>-9.0910549828372295E-3</v>
      </c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7" x14ac:dyDescent="0.25">
      <c r="A10" s="2" t="s">
        <v>20</v>
      </c>
    </row>
    <row r="11" spans="1:17" x14ac:dyDescent="0.25">
      <c r="A11" s="2" t="s">
        <v>21</v>
      </c>
      <c r="B11" s="2">
        <v>1187728</v>
      </c>
      <c r="C11" s="2">
        <v>117016</v>
      </c>
      <c r="D11" s="2">
        <v>136969</v>
      </c>
      <c r="E11" s="2">
        <v>133520</v>
      </c>
      <c r="F11" s="2">
        <v>103552</v>
      </c>
      <c r="G11" s="2">
        <v>80790</v>
      </c>
      <c r="H11" s="2">
        <v>112750</v>
      </c>
      <c r="I11" s="2">
        <v>69474</v>
      </c>
      <c r="J11" s="2">
        <v>92785</v>
      </c>
      <c r="K11" s="2">
        <v>110919</v>
      </c>
      <c r="L11" s="2">
        <v>40914</v>
      </c>
      <c r="M11" s="2">
        <v>31019</v>
      </c>
      <c r="O11" s="2">
        <f>SUM(C11:N11)</f>
        <v>1029708</v>
      </c>
      <c r="P11" s="24">
        <f t="shared" si="0"/>
        <v>-158020</v>
      </c>
    </row>
    <row r="12" spans="1:17" ht="15.75" thickBot="1" x14ac:dyDescent="0.3">
      <c r="A12" s="13" t="s">
        <v>18</v>
      </c>
      <c r="B12" s="12">
        <v>15597.76</v>
      </c>
      <c r="C12" s="12">
        <v>1534.51</v>
      </c>
      <c r="D12" s="12">
        <v>1821.02</v>
      </c>
      <c r="E12" s="12">
        <v>1769.84</v>
      </c>
      <c r="F12" s="12">
        <v>1345.03</v>
      </c>
      <c r="G12" s="12">
        <v>1038.28</v>
      </c>
      <c r="H12" s="12">
        <v>1470.61</v>
      </c>
      <c r="I12" s="12">
        <v>893.2</v>
      </c>
      <c r="J12" s="12">
        <v>1184.8900000000001</v>
      </c>
      <c r="K12" s="12">
        <v>1420.19</v>
      </c>
      <c r="L12" s="12">
        <v>559.05999999999995</v>
      </c>
      <c r="M12" s="12">
        <v>458.63</v>
      </c>
      <c r="N12" s="12"/>
      <c r="O12" s="2">
        <f>SUM(C12:N12)</f>
        <v>13495.259999999998</v>
      </c>
      <c r="P12" s="2">
        <f t="shared" si="0"/>
        <v>-2102.5000000000018</v>
      </c>
      <c r="Q12" s="18"/>
    </row>
    <row r="13" spans="1:17" ht="15.75" thickTop="1" x14ac:dyDescent="0.25">
      <c r="A13" s="2" t="s">
        <v>19</v>
      </c>
      <c r="B13" s="2">
        <f t="shared" ref="B13:O13" si="2">B12/B11</f>
        <v>1.3132434362076166E-2</v>
      </c>
      <c r="C13" s="2">
        <f t="shared" si="2"/>
        <v>1.3113676762152185E-2</v>
      </c>
      <c r="D13" s="2">
        <f t="shared" si="2"/>
        <v>1.3295125174309514E-2</v>
      </c>
      <c r="E13" s="2">
        <f t="shared" si="2"/>
        <v>1.3255242660275614E-2</v>
      </c>
      <c r="F13" s="2">
        <f t="shared" si="2"/>
        <v>1.2988933096415326E-2</v>
      </c>
      <c r="G13" s="2">
        <f t="shared" si="2"/>
        <v>1.2851590543384082E-2</v>
      </c>
      <c r="H13" s="2">
        <f t="shared" si="2"/>
        <v>1.3043104212860309E-2</v>
      </c>
      <c r="I13" s="2">
        <f t="shared" si="2"/>
        <v>1.285660822753836E-2</v>
      </c>
      <c r="J13" s="2">
        <f t="shared" si="2"/>
        <v>1.2770275367785742E-2</v>
      </c>
      <c r="K13" s="2">
        <f t="shared" si="2"/>
        <v>1.2803847852937729E-2</v>
      </c>
      <c r="L13" s="2">
        <f t="shared" si="2"/>
        <v>1.3664271398543284E-2</v>
      </c>
      <c r="M13" s="2">
        <f t="shared" si="2"/>
        <v>1.4785454076533738E-2</v>
      </c>
      <c r="N13" s="2" t="e">
        <f t="shared" si="2"/>
        <v>#DIV/0!</v>
      </c>
      <c r="O13" s="2">
        <f t="shared" si="2"/>
        <v>1.3105909636518313E-2</v>
      </c>
      <c r="P13" s="2">
        <f t="shared" si="0"/>
        <v>-2.6524725557853374E-5</v>
      </c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7" x14ac:dyDescent="0.25">
      <c r="A16" s="2" t="s">
        <v>22</v>
      </c>
    </row>
    <row r="17" spans="1:17" x14ac:dyDescent="0.25">
      <c r="A17" s="2" t="s">
        <v>21</v>
      </c>
      <c r="B17" s="2">
        <v>11479.9</v>
      </c>
      <c r="C17" s="2">
        <v>0</v>
      </c>
      <c r="D17" s="2">
        <v>0</v>
      </c>
      <c r="E17" s="2">
        <v>2000.2</v>
      </c>
      <c r="F17" s="2">
        <v>5300.1</v>
      </c>
      <c r="G17" s="2">
        <v>4642</v>
      </c>
      <c r="H17" s="2">
        <v>3559.1</v>
      </c>
      <c r="I17" s="2">
        <v>3350</v>
      </c>
      <c r="J17" s="2">
        <v>400</v>
      </c>
      <c r="K17" s="2">
        <v>0</v>
      </c>
      <c r="L17" s="2">
        <v>0</v>
      </c>
      <c r="M17" s="2">
        <v>0</v>
      </c>
      <c r="O17" s="2">
        <f>SUM(C17:N17)</f>
        <v>19251.400000000001</v>
      </c>
      <c r="P17" s="21">
        <f t="shared" si="0"/>
        <v>7771.5000000000018</v>
      </c>
    </row>
    <row r="18" spans="1:17" ht="15.75" thickBot="1" x14ac:dyDescent="0.3">
      <c r="A18" s="13" t="s">
        <v>18</v>
      </c>
      <c r="B18" s="12">
        <v>13196.81</v>
      </c>
      <c r="C18" s="12">
        <v>0</v>
      </c>
      <c r="D18" s="12">
        <v>0</v>
      </c>
      <c r="E18" s="12">
        <v>2740.27</v>
      </c>
      <c r="F18" s="12">
        <v>6764.12</v>
      </c>
      <c r="G18" s="12">
        <v>5903.04</v>
      </c>
      <c r="H18" s="12">
        <v>4678.82</v>
      </c>
      <c r="I18" s="12">
        <v>5062.76</v>
      </c>
      <c r="J18" s="12">
        <v>428</v>
      </c>
      <c r="K18" s="12">
        <v>0</v>
      </c>
      <c r="L18" s="12">
        <v>0</v>
      </c>
      <c r="M18" s="12">
        <v>0</v>
      </c>
      <c r="N18" s="12"/>
      <c r="O18" s="2">
        <f>SUM(C18:N18)</f>
        <v>25577.010000000002</v>
      </c>
      <c r="P18" s="2">
        <f t="shared" si="0"/>
        <v>12380.200000000003</v>
      </c>
      <c r="Q18" s="18"/>
    </row>
    <row r="19" spans="1:17" ht="15.75" thickTop="1" x14ac:dyDescent="0.25">
      <c r="A19" s="2" t="s">
        <v>19</v>
      </c>
      <c r="B19" s="2">
        <f t="shared" ref="B19:J19" si="3">B18/B17</f>
        <v>1.1495579229784232</v>
      </c>
      <c r="C19" s="2" t="e">
        <f t="shared" si="3"/>
        <v>#DIV/0!</v>
      </c>
      <c r="D19" s="2" t="e">
        <f t="shared" si="3"/>
        <v>#DIV/0!</v>
      </c>
      <c r="E19" s="2">
        <f t="shared" si="3"/>
        <v>1.3699980001999799</v>
      </c>
      <c r="F19" s="2">
        <f t="shared" si="3"/>
        <v>1.2762249768872285</v>
      </c>
      <c r="G19" s="2">
        <f t="shared" si="3"/>
        <v>1.2716587677725117</v>
      </c>
      <c r="H19" s="2">
        <f t="shared" si="3"/>
        <v>1.3146076255233063</v>
      </c>
      <c r="I19" s="2">
        <f t="shared" si="3"/>
        <v>1.5112716417910448</v>
      </c>
      <c r="J19" s="2">
        <f t="shared" si="3"/>
        <v>1.07</v>
      </c>
      <c r="K19" s="2">
        <v>0</v>
      </c>
      <c r="L19" s="2">
        <v>0</v>
      </c>
      <c r="M19" s="2">
        <v>0</v>
      </c>
      <c r="N19" s="2" t="e">
        <f>N18/N17</f>
        <v>#DIV/0!</v>
      </c>
      <c r="O19" s="2">
        <f t="shared" ref="O19" si="4">O18/O17</f>
        <v>1.3285792202125559</v>
      </c>
      <c r="P19" s="2">
        <f t="shared" si="0"/>
        <v>0.17902129723413274</v>
      </c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7" ht="24.75" x14ac:dyDescent="0.25">
      <c r="A22" s="15" t="s">
        <v>23</v>
      </c>
      <c r="B22" s="13">
        <f t="shared" ref="B22:E22" si="5">SUM(B18,B12,B6)</f>
        <v>133352.87</v>
      </c>
      <c r="C22" s="13">
        <f t="shared" si="5"/>
        <v>11969.65</v>
      </c>
      <c r="D22" s="13">
        <f t="shared" si="5"/>
        <v>10884.49</v>
      </c>
      <c r="E22" s="13">
        <f t="shared" si="5"/>
        <v>13260.98</v>
      </c>
      <c r="F22" s="13">
        <f>SUM(F18,F12,F6)</f>
        <v>19248.809999999998</v>
      </c>
      <c r="G22" s="13">
        <f>SUM(G18,G12,G6)</f>
        <v>19105.699999999997</v>
      </c>
      <c r="H22" s="13">
        <f>SUM(H18,H12,H6)</f>
        <v>17401.47</v>
      </c>
      <c r="I22" s="13">
        <f>SUM(I18,I12,I6)</f>
        <v>17969.96</v>
      </c>
      <c r="J22" s="13">
        <f t="shared" ref="J22:O22" si="6">SUM(J18,J12,J6)</f>
        <v>10313.219999999999</v>
      </c>
      <c r="K22" s="13">
        <f t="shared" si="6"/>
        <v>10562.37</v>
      </c>
      <c r="L22" s="13">
        <f t="shared" si="6"/>
        <v>8401.99</v>
      </c>
      <c r="M22" s="13">
        <f t="shared" si="6"/>
        <v>7854.68</v>
      </c>
      <c r="N22" s="13">
        <f t="shared" si="6"/>
        <v>0</v>
      </c>
      <c r="O22" s="13">
        <f t="shared" si="6"/>
        <v>146973.32</v>
      </c>
      <c r="P22" s="2">
        <f t="shared" si="0"/>
        <v>13620.450000000012</v>
      </c>
      <c r="Q22" s="18"/>
    </row>
  </sheetData>
  <mergeCells count="2">
    <mergeCell ref="B1:B3"/>
    <mergeCell ref="F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13-14</vt:lpstr>
      <vt:lpstr>12-13</vt:lpstr>
      <vt:lpstr>14-15</vt:lpstr>
      <vt:lpstr>15-16</vt:lpstr>
      <vt:lpstr>16-17</vt:lpstr>
      <vt:lpstr>17-18</vt:lpstr>
      <vt:lpstr>18-19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Faircloth</dc:creator>
  <cp:lastModifiedBy>Josh Fostel</cp:lastModifiedBy>
  <cp:lastPrinted>2017-09-12T14:18:31Z</cp:lastPrinted>
  <dcterms:created xsi:type="dcterms:W3CDTF">2014-01-20T19:53:57Z</dcterms:created>
  <dcterms:modified xsi:type="dcterms:W3CDTF">2019-08-05T15:30:07Z</dcterms:modified>
</cp:coreProperties>
</file>