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mela.dickerson\Desktop\website requirments\"/>
    </mc:Choice>
  </mc:AlternateContent>
  <bookViews>
    <workbookView xWindow="0" yWindow="0" windowWidth="21600" windowHeight="10425" firstSheet="2" activeTab="4"/>
  </bookViews>
  <sheets>
    <sheet name="Debt Transparency Title Page" sheetId="5" r:id="rId1"/>
    <sheet name="Approved Bond Authorizations" sheetId="1" r:id="rId2"/>
    <sheet name="Combined Principal &amp; Interest" sheetId="2" r:id="rId3"/>
    <sheet name="Bond Status" sheetId="3" r:id="rId4"/>
    <sheet name="General Obligation Bond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R13" i="4"/>
  <c r="G8" i="1" l="1"/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G13" i="1"/>
  <c r="I13" i="1" s="1"/>
  <c r="G12" i="1"/>
  <c r="I12" i="1" s="1"/>
  <c r="G11" i="1"/>
  <c r="I11" i="1" s="1"/>
  <c r="G10" i="1"/>
  <c r="I10" i="1" s="1"/>
  <c r="G9" i="1"/>
  <c r="I9" i="1" s="1"/>
  <c r="I8" i="1"/>
  <c r="C28" i="3" l="1"/>
  <c r="J9" i="2" l="1"/>
  <c r="M9" i="2" s="1"/>
  <c r="J37" i="2"/>
  <c r="M37" i="2" s="1"/>
  <c r="J36" i="2"/>
  <c r="M36" i="2" s="1"/>
  <c r="J35" i="2"/>
  <c r="M35" i="2" s="1"/>
  <c r="J34" i="2"/>
  <c r="M34" i="2" s="1"/>
  <c r="J33" i="2"/>
  <c r="M33" i="2" s="1"/>
  <c r="J32" i="2"/>
  <c r="M32" i="2" s="1"/>
  <c r="J31" i="2"/>
  <c r="M31" i="2" s="1"/>
  <c r="J30" i="2"/>
  <c r="M30" i="2" s="1"/>
  <c r="J29" i="2"/>
  <c r="M29" i="2" s="1"/>
  <c r="J28" i="2"/>
  <c r="M28" i="2" s="1"/>
  <c r="J27" i="2"/>
  <c r="M27" i="2" s="1"/>
  <c r="J26" i="2"/>
  <c r="M26" i="2" s="1"/>
  <c r="J25" i="2"/>
  <c r="M25" i="2" s="1"/>
  <c r="J24" i="2"/>
  <c r="M24" i="2" s="1"/>
  <c r="J23" i="2"/>
  <c r="M23" i="2" s="1"/>
  <c r="J22" i="2"/>
  <c r="M22" i="2" s="1"/>
  <c r="J21" i="2"/>
  <c r="M21" i="2" s="1"/>
  <c r="J20" i="2"/>
  <c r="M20" i="2" s="1"/>
  <c r="J19" i="2"/>
  <c r="M19" i="2" s="1"/>
  <c r="J18" i="2"/>
  <c r="M18" i="2" s="1"/>
  <c r="J17" i="2"/>
  <c r="M17" i="2" s="1"/>
  <c r="J16" i="2"/>
  <c r="M16" i="2" s="1"/>
  <c r="J15" i="2"/>
  <c r="M15" i="2" s="1"/>
  <c r="J14" i="2"/>
  <c r="M14" i="2" s="1"/>
  <c r="J13" i="2"/>
  <c r="M13" i="2" s="1"/>
  <c r="J12" i="2"/>
  <c r="M12" i="2" s="1"/>
  <c r="J11" i="2"/>
  <c r="M11" i="2" s="1"/>
  <c r="J10" i="2"/>
  <c r="M10" i="2" s="1"/>
  <c r="G38" i="2"/>
  <c r="D38" i="2"/>
  <c r="J38" i="2" l="1"/>
  <c r="M38" i="2"/>
  <c r="L31" i="4"/>
  <c r="I31" i="4"/>
  <c r="D31" i="4"/>
  <c r="E31" i="4" s="1"/>
  <c r="R30" i="4"/>
  <c r="U30" i="4" s="1"/>
  <c r="E30" i="4"/>
  <c r="R29" i="4"/>
  <c r="U29" i="4" s="1"/>
  <c r="E29" i="4"/>
  <c r="R28" i="4"/>
  <c r="U28" i="4" s="1"/>
  <c r="E28" i="4"/>
  <c r="R27" i="4"/>
  <c r="U27" i="4" s="1"/>
  <c r="E27" i="4"/>
  <c r="R26" i="4"/>
  <c r="U26" i="4" s="1"/>
  <c r="E26" i="4"/>
  <c r="R25" i="4"/>
  <c r="U25" i="4" s="1"/>
  <c r="E25" i="4"/>
  <c r="R24" i="4"/>
  <c r="U24" i="4" s="1"/>
  <c r="E24" i="4"/>
  <c r="R23" i="4"/>
  <c r="U23" i="4" s="1"/>
  <c r="E23" i="4"/>
  <c r="R22" i="4"/>
  <c r="U22" i="4" s="1"/>
  <c r="E22" i="4"/>
  <c r="R21" i="4"/>
  <c r="U21" i="4" s="1"/>
  <c r="E21" i="4"/>
  <c r="R20" i="4"/>
  <c r="U20" i="4" s="1"/>
  <c r="E20" i="4"/>
  <c r="R19" i="4"/>
  <c r="U19" i="4" s="1"/>
  <c r="E19" i="4"/>
  <c r="R18" i="4"/>
  <c r="U18" i="4" s="1"/>
  <c r="E18" i="4"/>
  <c r="R17" i="4"/>
  <c r="U17" i="4" s="1"/>
  <c r="E17" i="4"/>
  <c r="R16" i="4"/>
  <c r="U16" i="4" s="1"/>
  <c r="E16" i="4"/>
  <c r="R15" i="4"/>
  <c r="U15" i="4" s="1"/>
  <c r="E15" i="4"/>
  <c r="R14" i="4"/>
  <c r="U14" i="4" s="1"/>
  <c r="E14" i="4"/>
  <c r="U13" i="4"/>
  <c r="E13" i="4"/>
  <c r="R12" i="4"/>
  <c r="U12" i="4" s="1"/>
  <c r="E12" i="4"/>
  <c r="R11" i="4"/>
  <c r="U11" i="4" s="1"/>
  <c r="E11" i="4"/>
  <c r="R10" i="4"/>
  <c r="U10" i="4" s="1"/>
  <c r="E10" i="4"/>
  <c r="R9" i="4"/>
  <c r="U9" i="4" s="1"/>
  <c r="E9" i="4"/>
  <c r="R8" i="4"/>
  <c r="U8" i="4" s="1"/>
  <c r="E8" i="4"/>
  <c r="R31" i="4" l="1"/>
  <c r="U31" i="4"/>
  <c r="O31" i="4"/>
  <c r="G28" i="3" l="1"/>
  <c r="E28" i="3"/>
  <c r="G14" i="1" l="1"/>
</calcChain>
</file>

<file path=xl/sharedStrings.xml><?xml version="1.0" encoding="utf-8"?>
<sst xmlns="http://schemas.openxmlformats.org/spreadsheetml/2006/main" count="124" uniqueCount="82">
  <si>
    <t>Authorization</t>
  </si>
  <si>
    <t>Issued</t>
  </si>
  <si>
    <t>Unissued</t>
  </si>
  <si>
    <t>Purpose for which Debt Obligation was Authorized</t>
  </si>
  <si>
    <t>Total</t>
  </si>
  <si>
    <t>Current credit rating given by any nationally recognized credit rating organization to debt obligations of the political subdivision:</t>
  </si>
  <si>
    <t>Moody's Investors Service:</t>
  </si>
  <si>
    <t>Standard &amp; Poor's Rating Services:</t>
  </si>
  <si>
    <t>COMBINED PRINCIPAL AND INTEREST REQUIREMENT</t>
  </si>
  <si>
    <t xml:space="preserve">Principal </t>
  </si>
  <si>
    <t xml:space="preserve">     Value     </t>
  </si>
  <si>
    <t>At Maturity</t>
  </si>
  <si>
    <t>Interest</t>
  </si>
  <si>
    <t>Requirements</t>
  </si>
  <si>
    <t>$</t>
  </si>
  <si>
    <t>Totals</t>
  </si>
  <si>
    <t>Series</t>
  </si>
  <si>
    <t>Spent</t>
  </si>
  <si>
    <t>Unspent</t>
  </si>
  <si>
    <t>Note:  Does not include refundings. Total of spent and unspent amounts may differ
            from original issue amounts due to premiums, discounts, and interest earned.</t>
  </si>
  <si>
    <t>Amounts</t>
  </si>
  <si>
    <t>Outstanding</t>
  </si>
  <si>
    <t>Original</t>
  </si>
  <si>
    <t xml:space="preserve">Maturity </t>
  </si>
  <si>
    <t xml:space="preserve">Beginning </t>
  </si>
  <si>
    <t>Ending</t>
  </si>
  <si>
    <t>Debt Per Capita</t>
  </si>
  <si>
    <t>Issue</t>
  </si>
  <si>
    <t>Date</t>
  </si>
  <si>
    <t>Balance</t>
  </si>
  <si>
    <t>Additions</t>
  </si>
  <si>
    <t>Reductions</t>
  </si>
  <si>
    <t>(XXX,XXX)</t>
  </si>
  <si>
    <t>Total Authorization</t>
  </si>
  <si>
    <t>Amount</t>
  </si>
  <si>
    <t xml:space="preserve">APPROVED BOND AUTHORIZATIONS BY VOTERS </t>
  </si>
  <si>
    <t>Permanent School</t>
  </si>
  <si>
    <t>Fund Rating</t>
  </si>
  <si>
    <t>Underlying</t>
  </si>
  <si>
    <t>Credit Rating</t>
  </si>
  <si>
    <t xml:space="preserve">Fiscal </t>
  </si>
  <si>
    <t>Year Ending</t>
  </si>
  <si>
    <t>BOND STATUS BY SERIES</t>
  </si>
  <si>
    <t>XXX,XXX</t>
  </si>
  <si>
    <t>DEBT TRANSPARENCY REPORT</t>
  </si>
  <si>
    <t>Per Capita</t>
  </si>
  <si>
    <t>Other Information Per Government Code Section 140.008(b)(3):</t>
  </si>
  <si>
    <t>Fitch Ratings:</t>
  </si>
  <si>
    <t>Per Capita Information:</t>
  </si>
  <si>
    <t xml:space="preserve">Per Capita </t>
  </si>
  <si>
    <t>Year</t>
  </si>
  <si>
    <t>Source</t>
  </si>
  <si>
    <t>Repayment</t>
  </si>
  <si>
    <r>
      <t xml:space="preserve">  </t>
    </r>
    <r>
      <rPr>
        <b/>
        <i/>
        <sz val="11"/>
        <color theme="1"/>
        <rFont val="Calibri"/>
        <family val="2"/>
        <scheme val="minor"/>
      </rPr>
      <t>Repayment Source:</t>
    </r>
  </si>
  <si>
    <r>
      <rPr>
        <b/>
        <sz val="11"/>
        <color theme="1"/>
        <rFont val="Calibri"/>
        <family val="2"/>
        <scheme val="minor"/>
      </rPr>
      <t xml:space="preserve">  (a) Debt Service Fund</t>
    </r>
    <r>
      <rPr>
        <sz val="11"/>
        <color theme="1"/>
        <rFont val="Calibri"/>
        <family val="2"/>
        <scheme val="minor"/>
      </rPr>
      <t xml:space="preserve"> - accounts for the resources accumulated and payments made for principal and interest on long-term general obligation debt of governmental funds.  The primary</t>
    </r>
  </si>
  <si>
    <t xml:space="preserve">        revenue source is local ad valorem property taxes levied specifically for debt service. </t>
  </si>
  <si>
    <t>Through</t>
  </si>
  <si>
    <t>Maturity</t>
  </si>
  <si>
    <t xml:space="preserve">Total </t>
  </si>
  <si>
    <t>Proceeds</t>
  </si>
  <si>
    <t>Received</t>
  </si>
  <si>
    <r>
      <rPr>
        <b/>
        <sz val="11"/>
        <color theme="1"/>
        <rFont val="Calibri"/>
        <family val="2"/>
        <scheme val="minor"/>
      </rPr>
      <t xml:space="preserve">  (b)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General Fund</t>
    </r>
    <r>
      <rPr>
        <sz val="11"/>
        <color theme="1"/>
        <rFont val="Calibri"/>
        <family val="2"/>
        <scheme val="minor"/>
      </rPr>
      <t xml:space="preserve"> - accounts for revenues from local maintenance taxes (M&amp;O), other local sources, foundation entitlements, and other Foundation School Program sources.</t>
    </r>
  </si>
  <si>
    <t>Series XXXX Variable Rate Bonds</t>
  </si>
  <si>
    <t>Series XXXX BAB Bonds</t>
  </si>
  <si>
    <t>Series XXXX CAB Bonds</t>
  </si>
  <si>
    <t>Series XXXX QSCB Bonds</t>
  </si>
  <si>
    <t>Series XXXX School Building Bonds</t>
  </si>
  <si>
    <t>Series XXXX Fixed Rate Bonds</t>
  </si>
  <si>
    <t>BURKEVILLE ISD</t>
  </si>
  <si>
    <t>P.O. BOX 218</t>
  </si>
  <si>
    <t>BURKEVILLE, TX 75932</t>
  </si>
  <si>
    <t>409-565-2201</t>
  </si>
  <si>
    <t>pdickerson@burkevilleisd.org</t>
  </si>
  <si>
    <t>NR</t>
  </si>
  <si>
    <t>Series 2007 Refunding Bonds</t>
  </si>
  <si>
    <t>BURKEVILLE INDEPENDENT SCHOOL DISTRICT</t>
  </si>
  <si>
    <t>a</t>
  </si>
  <si>
    <t>Texas Municipal Report</t>
  </si>
  <si>
    <t>AS OF AUGUST 31, 2016</t>
  </si>
  <si>
    <t>BUILDING &amp; CONSTRUCTION</t>
  </si>
  <si>
    <t>GENERAL OBLIGATION BONDS AS OF 8/31/17</t>
  </si>
  <si>
    <t>AS OF  AUGUST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</si>
</sst>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44" fontId="0" fillId="0" borderId="0" xfId="2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0" fillId="0" borderId="2" xfId="0" applyBorder="1"/>
    <xf numFmtId="165" fontId="0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44" fontId="0" fillId="0" borderId="0" xfId="0" applyNumberFormat="1"/>
    <xf numFmtId="0" fontId="2" fillId="0" borderId="0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165" fontId="0" fillId="0" borderId="0" xfId="1" applyNumberFormat="1" applyFont="1"/>
    <xf numFmtId="0" fontId="0" fillId="0" borderId="0" xfId="0" applyFill="1"/>
    <xf numFmtId="0" fontId="8" fillId="0" borderId="0" xfId="0" applyFont="1" applyAlignment="1">
      <alignment horizontal="left" indent="1"/>
    </xf>
    <xf numFmtId="164" fontId="0" fillId="0" borderId="4" xfId="0" applyNumberFormat="1" applyBorder="1"/>
    <xf numFmtId="0" fontId="2" fillId="0" borderId="0" xfId="0" applyFont="1" applyFill="1"/>
    <xf numFmtId="0" fontId="3" fillId="0" borderId="0" xfId="0" applyFont="1" applyFill="1"/>
    <xf numFmtId="0" fontId="5" fillId="0" borderId="0" xfId="3" applyFont="1" applyFill="1" applyAlignment="1">
      <alignment vertical="center"/>
    </xf>
    <xf numFmtId="0" fontId="7" fillId="0" borderId="0" xfId="4" applyFont="1" applyFill="1" applyAlignment="1">
      <alignment vertical="center"/>
    </xf>
    <xf numFmtId="41" fontId="7" fillId="0" borderId="0" xfId="4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7" fillId="0" borderId="0" xfId="4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0" fillId="0" borderId="0" xfId="0" applyAlignment="1">
      <alignment horizontal="left"/>
    </xf>
    <xf numFmtId="44" fontId="2" fillId="0" borderId="0" xfId="2" applyFont="1" applyBorder="1" applyAlignment="1">
      <alignment horizontal="center"/>
    </xf>
    <xf numFmtId="44" fontId="2" fillId="0" borderId="0" xfId="2" applyFont="1" applyAlignment="1">
      <alignment horizontal="center"/>
    </xf>
    <xf numFmtId="164" fontId="2" fillId="0" borderId="0" xfId="2" applyNumberFormat="1" applyFont="1" applyBorder="1"/>
    <xf numFmtId="44" fontId="1" fillId="0" borderId="2" xfId="2" applyFont="1" applyBorder="1" applyAlignment="1">
      <alignment horizontal="center"/>
    </xf>
    <xf numFmtId="0" fontId="9" fillId="0" borderId="0" xfId="3" applyFont="1" applyFill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Border="1"/>
    <xf numFmtId="44" fontId="2" fillId="0" borderId="0" xfId="2" applyFont="1"/>
    <xf numFmtId="0" fontId="0" fillId="0" borderId="0" xfId="0" applyFont="1" applyFill="1"/>
    <xf numFmtId="0" fontId="13" fillId="0" borderId="0" xfId="4" applyFont="1" applyFill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4" fillId="0" borderId="0" xfId="4" applyNumberFormat="1" applyFont="1" applyFill="1" applyAlignment="1">
      <alignment horizontal="right" vertical="center"/>
    </xf>
    <xf numFmtId="0" fontId="4" fillId="0" borderId="0" xfId="3" applyNumberFormat="1" applyFont="1" applyFill="1" applyAlignment="1">
      <alignment horizontal="right" vertical="center"/>
    </xf>
    <xf numFmtId="0" fontId="15" fillId="0" borderId="0" xfId="3" applyFont="1" applyFill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14" fillId="0" borderId="0" xfId="4" applyFont="1" applyFill="1" applyAlignment="1" applyProtection="1">
      <alignment horizontal="center" vertical="center"/>
      <protection locked="0"/>
    </xf>
    <xf numFmtId="0" fontId="14" fillId="0" borderId="0" xfId="5" applyNumberFormat="1" applyFont="1" applyFill="1" applyAlignment="1" applyProtection="1">
      <alignment horizontal="right" vertical="center"/>
      <protection locked="0"/>
    </xf>
    <xf numFmtId="41" fontId="14" fillId="0" borderId="0" xfId="5" applyNumberFormat="1" applyFont="1" applyFill="1" applyAlignment="1" applyProtection="1">
      <alignment vertical="center"/>
      <protection locked="0"/>
    </xf>
    <xf numFmtId="0" fontId="14" fillId="0" borderId="0" xfId="5" applyNumberFormat="1" applyFont="1" applyFill="1" applyAlignment="1">
      <alignment horizontal="right" vertical="center"/>
    </xf>
    <xf numFmtId="41" fontId="14" fillId="0" borderId="0" xfId="5" applyNumberFormat="1" applyFont="1" applyFill="1" applyAlignment="1">
      <alignment vertical="center"/>
    </xf>
    <xf numFmtId="0" fontId="16" fillId="0" borderId="0" xfId="4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3" fillId="0" borderId="0" xfId="4" applyNumberFormat="1" applyFont="1" applyFill="1" applyAlignment="1">
      <alignment horizontal="right" vertical="center"/>
    </xf>
    <xf numFmtId="41" fontId="13" fillId="0" borderId="4" xfId="4" applyNumberFormat="1" applyFont="1" applyFill="1" applyBorder="1" applyAlignment="1">
      <alignment vertical="center"/>
    </xf>
    <xf numFmtId="41" fontId="13" fillId="0" borderId="0" xfId="4" applyNumberFormat="1" applyFont="1" applyFill="1" applyBorder="1" applyAlignment="1">
      <alignment vertical="center"/>
    </xf>
    <xf numFmtId="41" fontId="14" fillId="0" borderId="0" xfId="4" applyNumberFormat="1" applyFont="1" applyFill="1" applyAlignment="1">
      <alignment horizontal="right" vertical="center"/>
    </xf>
    <xf numFmtId="41" fontId="14" fillId="0" borderId="0" xfId="4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4" fillId="0" borderId="0" xfId="3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 wrapText="1" shrinkToFit="1"/>
    </xf>
    <xf numFmtId="0" fontId="17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 shrinkToFit="1"/>
    </xf>
    <xf numFmtId="0" fontId="18" fillId="0" borderId="0" xfId="4" applyFont="1" applyFill="1" applyBorder="1" applyAlignment="1">
      <alignment horizontal="center" vertical="center" wrapText="1" shrinkToFit="1"/>
    </xf>
    <xf numFmtId="0" fontId="18" fillId="0" borderId="1" xfId="4" applyFont="1" applyFill="1" applyBorder="1" applyAlignment="1">
      <alignment horizontal="center" vertical="center" wrapText="1"/>
    </xf>
    <xf numFmtId="0" fontId="17" fillId="0" borderId="0" xfId="4" applyFont="1" applyFill="1" applyAlignment="1">
      <alignment horizontal="left" vertical="center"/>
    </xf>
    <xf numFmtId="0" fontId="17" fillId="0" borderId="0" xfId="4" applyFont="1" applyFill="1" applyBorder="1" applyAlignment="1">
      <alignment horizontal="left" vertical="center"/>
    </xf>
    <xf numFmtId="41" fontId="17" fillId="0" borderId="0" xfId="4" applyNumberFormat="1" applyFont="1" applyFill="1" applyAlignment="1">
      <alignment vertical="center"/>
    </xf>
    <xf numFmtId="1" fontId="17" fillId="0" borderId="0" xfId="4" applyNumberFormat="1" applyFont="1" applyFill="1" applyBorder="1" applyAlignment="1">
      <alignment horizontal="center" vertical="center"/>
    </xf>
    <xf numFmtId="43" fontId="4" fillId="0" borderId="0" xfId="3" applyNumberFormat="1" applyFont="1" applyFill="1" applyAlignment="1">
      <alignment vertical="center"/>
    </xf>
    <xf numFmtId="0" fontId="19" fillId="0" borderId="0" xfId="4" applyFont="1" applyFill="1" applyAlignment="1">
      <alignment horizontal="left" vertical="center" indent="1"/>
    </xf>
    <xf numFmtId="0" fontId="19" fillId="0" borderId="0" xfId="4" applyFont="1" applyFill="1" applyAlignment="1">
      <alignment vertical="center"/>
    </xf>
    <xf numFmtId="164" fontId="18" fillId="0" borderId="4" xfId="2" applyNumberFormat="1" applyFont="1" applyFill="1" applyBorder="1" applyAlignment="1">
      <alignment vertical="center"/>
    </xf>
    <xf numFmtId="41" fontId="18" fillId="0" borderId="0" xfId="4" applyNumberFormat="1" applyFont="1" applyFill="1" applyBorder="1" applyAlignment="1">
      <alignment vertical="center"/>
    </xf>
    <xf numFmtId="0" fontId="18" fillId="0" borderId="0" xfId="4" applyNumberFormat="1" applyFont="1" applyFill="1" applyAlignment="1">
      <alignment horizontal="center" vertical="center"/>
    </xf>
    <xf numFmtId="41" fontId="18" fillId="0" borderId="4" xfId="4" applyNumberFormat="1" applyFont="1" applyFill="1" applyBorder="1" applyAlignment="1">
      <alignment vertical="center"/>
    </xf>
    <xf numFmtId="0" fontId="18" fillId="0" borderId="0" xfId="4" applyFont="1" applyFill="1" applyAlignment="1">
      <alignment horizontal="center" vertical="center"/>
    </xf>
    <xf numFmtId="43" fontId="18" fillId="0" borderId="4" xfId="1" applyFont="1" applyFill="1" applyBorder="1" applyAlignment="1">
      <alignment vertical="center"/>
    </xf>
    <xf numFmtId="0" fontId="3" fillId="0" borderId="0" xfId="3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3" fontId="1" fillId="0" borderId="2" xfId="1" applyFon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2" fontId="0" fillId="0" borderId="0" xfId="0" applyNumberFormat="1" applyFont="1" applyFill="1"/>
    <xf numFmtId="0" fontId="0" fillId="0" borderId="0" xfId="0" applyBorder="1"/>
    <xf numFmtId="165" fontId="2" fillId="0" borderId="3" xfId="1" applyNumberFormat="1" applyFont="1" applyBorder="1"/>
    <xf numFmtId="165" fontId="2" fillId="0" borderId="0" xfId="1" applyNumberFormat="1" applyFont="1" applyBorder="1"/>
    <xf numFmtId="0" fontId="0" fillId="0" borderId="0" xfId="0" applyAlignment="1">
      <alignment horizontal="left"/>
    </xf>
    <xf numFmtId="3" fontId="0" fillId="0" borderId="2" xfId="1" applyNumberFormat="1" applyFont="1" applyBorder="1" applyAlignment="1">
      <alignment horizontal="center"/>
    </xf>
    <xf numFmtId="15" fontId="3" fillId="0" borderId="0" xfId="0" applyNumberFormat="1" applyFont="1" applyFill="1"/>
    <xf numFmtId="14" fontId="14" fillId="0" borderId="0" xfId="4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2" fillId="0" borderId="0" xfId="6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5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/>
  </cellXfs>
  <cellStyles count="7">
    <cellStyle name="Comma" xfId="1" builtinId="3"/>
    <cellStyle name="Comma 2" xfId="5"/>
    <cellStyle name="Currency" xfId="2" builtinId="4"/>
    <cellStyle name="Hyperlink" xfId="6" builtinId="8"/>
    <cellStyle name="Normal" xfId="0" builtinId="0"/>
    <cellStyle name="Normal 2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dickerson@burkevilleisd.org" TargetMode="External"/><Relationship Id="rId4" Type="http://schemas.openxmlformats.org/officeDocument/2006/relationships/customProperty" Target="../customProperty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0" workbookViewId="0">
      <selection activeCell="A40" sqref="A40:J40"/>
    </sheetView>
  </sheetViews>
  <sheetFormatPr defaultRowHeight="15" x14ac:dyDescent="0.25"/>
  <sheetData>
    <row r="1" spans="1:10" x14ac:dyDescent="0.25">
      <c r="A1" t="s">
        <v>75</v>
      </c>
    </row>
    <row r="13" spans="1:10" ht="21" x14ac:dyDescent="0.35">
      <c r="A13" s="111" t="s">
        <v>68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21" x14ac:dyDescent="0.35">
      <c r="A14" s="112" t="s">
        <v>44</v>
      </c>
      <c r="B14" s="112"/>
      <c r="C14" s="112"/>
      <c r="D14" s="112"/>
      <c r="E14" s="112"/>
      <c r="F14" s="112"/>
      <c r="G14" s="112"/>
      <c r="H14" s="112"/>
      <c r="I14" s="112"/>
      <c r="J14" s="112"/>
    </row>
    <row r="15" spans="1:10" ht="21" x14ac:dyDescent="0.35">
      <c r="A15" s="113">
        <v>42613</v>
      </c>
      <c r="B15" s="112"/>
      <c r="C15" s="112"/>
      <c r="D15" s="112"/>
      <c r="E15" s="112"/>
      <c r="F15" s="112"/>
      <c r="G15" s="112"/>
      <c r="H15" s="112"/>
      <c r="I15" s="112"/>
      <c r="J15" s="112"/>
    </row>
    <row r="36" spans="1:11" x14ac:dyDescent="0.25">
      <c r="A36" s="109" t="s">
        <v>68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1" x14ac:dyDescent="0.25">
      <c r="A37" s="109" t="s">
        <v>69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42"/>
    </row>
    <row r="38" spans="1:11" x14ac:dyDescent="0.25">
      <c r="A38" s="109" t="s">
        <v>70</v>
      </c>
      <c r="B38" s="109"/>
      <c r="C38" s="109"/>
      <c r="D38" s="109"/>
      <c r="E38" s="109"/>
      <c r="F38" s="109"/>
      <c r="G38" s="109"/>
      <c r="H38" s="109"/>
      <c r="I38" s="109"/>
      <c r="J38" s="109"/>
    </row>
    <row r="39" spans="1:11" x14ac:dyDescent="0.25">
      <c r="A39" s="109" t="s">
        <v>71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1" x14ac:dyDescent="0.25">
      <c r="A40" s="110" t="s">
        <v>72</v>
      </c>
      <c r="B40" s="109"/>
      <c r="C40" s="109"/>
      <c r="D40" s="109"/>
      <c r="E40" s="109"/>
      <c r="F40" s="109"/>
      <c r="G40" s="109"/>
      <c r="H40" s="109"/>
      <c r="I40" s="109"/>
      <c r="J40" s="109"/>
    </row>
  </sheetData>
  <mergeCells count="8">
    <mergeCell ref="A38:J38"/>
    <mergeCell ref="A39:J39"/>
    <mergeCell ref="A40:J40"/>
    <mergeCell ref="A13:J13"/>
    <mergeCell ref="A14:J14"/>
    <mergeCell ref="A15:J15"/>
    <mergeCell ref="A36:J36"/>
    <mergeCell ref="A37:J37"/>
  </mergeCells>
  <hyperlinks>
    <hyperlink ref="A40" r:id="rId1"/>
  </hyperlinks>
  <pageMargins left="0.7" right="0.7" top="0.75" bottom="0.75" header="0.3" footer="0.3"/>
  <pageSetup orientation="portrait" r:id="rId2"/>
  <customProperties>
    <customPr name="DrillPoint.Mode" r:id="rId3"/>
    <customPr name="DrillPoint.Subsheet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E37" sqref="E37"/>
    </sheetView>
  </sheetViews>
  <sheetFormatPr defaultRowHeight="15" x14ac:dyDescent="0.25"/>
  <cols>
    <col min="1" max="1" width="15.42578125" customWidth="1"/>
    <col min="2" max="2" width="2" customWidth="1"/>
    <col min="3" max="3" width="18.85546875" customWidth="1"/>
    <col min="4" max="4" width="1.42578125" customWidth="1"/>
    <col min="5" max="5" width="18.85546875" customWidth="1"/>
    <col min="6" max="6" width="1.5703125" customWidth="1"/>
    <col min="7" max="7" width="18.85546875" style="2" customWidth="1"/>
    <col min="8" max="8" width="1.5703125" style="2" customWidth="1"/>
    <col min="9" max="9" width="18.85546875" style="2" customWidth="1"/>
    <col min="10" max="10" width="73.5703125" bestFit="1" customWidth="1"/>
    <col min="11" max="11" width="15.140625" customWidth="1"/>
  </cols>
  <sheetData>
    <row r="1" spans="1:11" x14ac:dyDescent="0.25">
      <c r="A1" s="1" t="s">
        <v>75</v>
      </c>
      <c r="B1" s="1"/>
    </row>
    <row r="2" spans="1:11" x14ac:dyDescent="0.25">
      <c r="A2" s="3" t="s">
        <v>35</v>
      </c>
      <c r="B2" s="3"/>
      <c r="C2" s="4"/>
      <c r="D2" s="4"/>
      <c r="E2" s="4"/>
      <c r="F2" s="4"/>
      <c r="G2" s="4"/>
      <c r="H2" s="4"/>
      <c r="I2" s="4"/>
      <c r="J2" s="5"/>
    </row>
    <row r="3" spans="1:11" x14ac:dyDescent="0.25">
      <c r="A3" s="3" t="s">
        <v>78</v>
      </c>
      <c r="B3" s="3"/>
      <c r="C3" s="4"/>
      <c r="D3" s="4"/>
      <c r="E3" s="4"/>
      <c r="F3" s="4"/>
      <c r="G3" s="4"/>
      <c r="H3" s="4"/>
      <c r="I3" s="4"/>
      <c r="J3" s="35"/>
    </row>
    <row r="4" spans="1:11" x14ac:dyDescent="0.25">
      <c r="A4" s="6"/>
      <c r="B4" s="6"/>
    </row>
    <row r="5" spans="1:11" x14ac:dyDescent="0.25">
      <c r="I5" s="36" t="s">
        <v>0</v>
      </c>
    </row>
    <row r="6" spans="1:11" x14ac:dyDescent="0.25">
      <c r="G6" s="36" t="s">
        <v>33</v>
      </c>
      <c r="H6" s="36"/>
      <c r="I6" s="40" t="s">
        <v>45</v>
      </c>
      <c r="K6" s="15" t="s">
        <v>52</v>
      </c>
    </row>
    <row r="7" spans="1:11" x14ac:dyDescent="0.25">
      <c r="A7" s="7" t="s">
        <v>0</v>
      </c>
      <c r="B7" s="7"/>
      <c r="C7" s="8" t="s">
        <v>1</v>
      </c>
      <c r="D7" s="8"/>
      <c r="E7" s="8" t="s">
        <v>2</v>
      </c>
      <c r="F7" s="8"/>
      <c r="G7" s="9" t="s">
        <v>34</v>
      </c>
      <c r="H7" s="9"/>
      <c r="I7" s="41" t="s">
        <v>32</v>
      </c>
      <c r="J7" s="7" t="s">
        <v>3</v>
      </c>
      <c r="K7" s="15" t="s">
        <v>51</v>
      </c>
    </row>
    <row r="8" spans="1:11" x14ac:dyDescent="0.25">
      <c r="A8" s="106">
        <v>2264999</v>
      </c>
      <c r="B8" s="100" t="s">
        <v>14</v>
      </c>
      <c r="C8" s="11">
        <v>2264999</v>
      </c>
      <c r="D8" s="11" t="s">
        <v>14</v>
      </c>
      <c r="E8" s="11">
        <v>0</v>
      </c>
      <c r="F8" s="11" t="s">
        <v>14</v>
      </c>
      <c r="G8" s="12">
        <f t="shared" ref="G8:G13" si="0">SUM(C8:E8)</f>
        <v>2264999</v>
      </c>
      <c r="H8" s="11" t="s">
        <v>14</v>
      </c>
      <c r="I8" s="12">
        <f>+G8/$E$36</f>
        <v>2937.7418936446174</v>
      </c>
      <c r="J8" s="10" t="s">
        <v>79</v>
      </c>
      <c r="K8" s="39" t="s">
        <v>76</v>
      </c>
    </row>
    <row r="9" spans="1:11" x14ac:dyDescent="0.25">
      <c r="A9" s="100"/>
      <c r="B9" s="100"/>
      <c r="C9" s="11">
        <v>0</v>
      </c>
      <c r="D9" s="11"/>
      <c r="E9" s="11">
        <v>0</v>
      </c>
      <c r="F9" s="11"/>
      <c r="G9" s="12">
        <f t="shared" si="0"/>
        <v>0</v>
      </c>
      <c r="H9" s="12"/>
      <c r="I9" s="99">
        <f>+G9/$E$36</f>
        <v>0</v>
      </c>
      <c r="J9" s="10"/>
      <c r="K9" s="12"/>
    </row>
    <row r="10" spans="1:11" x14ac:dyDescent="0.25">
      <c r="A10" s="100"/>
      <c r="B10" s="100"/>
      <c r="C10" s="11">
        <v>0</v>
      </c>
      <c r="D10" s="11"/>
      <c r="E10" s="11">
        <v>0</v>
      </c>
      <c r="F10" s="11"/>
      <c r="G10" s="12">
        <f t="shared" si="0"/>
        <v>0</v>
      </c>
      <c r="H10" s="12"/>
      <c r="I10" s="99">
        <f t="shared" ref="I10:I13" si="1">+G10/$E$36</f>
        <v>0</v>
      </c>
      <c r="J10" s="10"/>
      <c r="K10" s="12"/>
    </row>
    <row r="11" spans="1:11" x14ac:dyDescent="0.25">
      <c r="A11" s="11"/>
      <c r="B11" s="11"/>
      <c r="C11" s="11">
        <v>0</v>
      </c>
      <c r="D11" s="11"/>
      <c r="E11" s="11">
        <v>0</v>
      </c>
      <c r="F11" s="11"/>
      <c r="G11" s="12">
        <f t="shared" si="0"/>
        <v>0</v>
      </c>
      <c r="H11" s="12"/>
      <c r="I11" s="99">
        <f t="shared" si="1"/>
        <v>0</v>
      </c>
      <c r="J11" s="10"/>
      <c r="K11" s="12"/>
    </row>
    <row r="12" spans="1:11" x14ac:dyDescent="0.25">
      <c r="A12" s="11"/>
      <c r="B12" s="11"/>
      <c r="C12" s="11">
        <v>0</v>
      </c>
      <c r="D12" s="11"/>
      <c r="E12" s="11">
        <v>0</v>
      </c>
      <c r="F12" s="11"/>
      <c r="G12" s="12">
        <f t="shared" si="0"/>
        <v>0</v>
      </c>
      <c r="H12" s="12"/>
      <c r="I12" s="99">
        <f t="shared" si="1"/>
        <v>0</v>
      </c>
      <c r="J12" s="10"/>
      <c r="K12" s="12"/>
    </row>
    <row r="13" spans="1:11" x14ac:dyDescent="0.25">
      <c r="A13" s="13"/>
      <c r="B13" s="13"/>
      <c r="C13" s="11">
        <v>0</v>
      </c>
      <c r="D13" s="11"/>
      <c r="E13" s="11">
        <v>0</v>
      </c>
      <c r="F13" s="11"/>
      <c r="G13" s="12">
        <f t="shared" si="0"/>
        <v>0</v>
      </c>
      <c r="H13" s="12"/>
      <c r="I13" s="99">
        <f t="shared" si="1"/>
        <v>0</v>
      </c>
      <c r="J13" s="14"/>
      <c r="K13" s="12"/>
    </row>
    <row r="14" spans="1:11" ht="15.75" thickBot="1" x14ac:dyDescent="0.3">
      <c r="A14" s="15" t="s">
        <v>4</v>
      </c>
      <c r="B14" s="15"/>
      <c r="C14" s="15"/>
      <c r="D14" s="15"/>
      <c r="E14" s="15"/>
      <c r="F14" s="15" t="s">
        <v>14</v>
      </c>
      <c r="G14" s="103">
        <f>SUM(G8:G13)</f>
        <v>2264999</v>
      </c>
      <c r="H14" s="104"/>
      <c r="I14" s="38"/>
    </row>
    <row r="15" spans="1:11" ht="15.75" thickTop="1" x14ac:dyDescent="0.25"/>
    <row r="16" spans="1:11" x14ac:dyDescent="0.25">
      <c r="A16" s="16"/>
      <c r="B16" s="16"/>
      <c r="C16" s="16"/>
      <c r="D16" s="16"/>
      <c r="E16" s="16"/>
      <c r="F16" s="102"/>
    </row>
    <row r="17" spans="1:10" x14ac:dyDescent="0.25">
      <c r="A17" s="45" t="s">
        <v>46</v>
      </c>
      <c r="B17" s="45"/>
      <c r="C17" s="45"/>
      <c r="D17" s="45"/>
      <c r="E17" s="45"/>
      <c r="F17" s="45"/>
      <c r="G17" s="46"/>
      <c r="H17" s="46"/>
    </row>
    <row r="18" spans="1:10" x14ac:dyDescent="0.25">
      <c r="A18" s="45" t="s">
        <v>53</v>
      </c>
      <c r="B18" s="45"/>
      <c r="C18" s="45"/>
      <c r="D18" s="45"/>
      <c r="E18" s="45"/>
      <c r="F18" s="45"/>
      <c r="G18" s="46"/>
      <c r="H18" s="46"/>
    </row>
    <row r="19" spans="1:10" x14ac:dyDescent="0.25">
      <c r="A19" s="43" t="s">
        <v>54</v>
      </c>
      <c r="B19" s="43"/>
      <c r="C19" s="43"/>
      <c r="D19" s="43"/>
      <c r="E19" s="43"/>
      <c r="F19" s="43"/>
      <c r="J19" s="43"/>
    </row>
    <row r="20" spans="1:10" x14ac:dyDescent="0.25">
      <c r="A20" s="44" t="s">
        <v>55</v>
      </c>
      <c r="B20" s="44"/>
      <c r="C20" s="43"/>
      <c r="D20" s="43"/>
      <c r="E20" s="43"/>
      <c r="F20" s="43"/>
      <c r="J20" s="43"/>
    </row>
    <row r="21" spans="1:10" x14ac:dyDescent="0.25">
      <c r="A21" s="43" t="s">
        <v>61</v>
      </c>
      <c r="B21" s="43"/>
      <c r="C21" s="43"/>
      <c r="D21" s="43"/>
      <c r="E21" s="43"/>
      <c r="F21" s="43"/>
    </row>
    <row r="23" spans="1:10" x14ac:dyDescent="0.25">
      <c r="A23" s="1" t="s">
        <v>5</v>
      </c>
      <c r="B23" s="1"/>
    </row>
    <row r="24" spans="1:10" x14ac:dyDescent="0.25">
      <c r="A24" s="1"/>
      <c r="B24" s="1"/>
    </row>
    <row r="25" spans="1:10" x14ac:dyDescent="0.25">
      <c r="A25" s="1"/>
      <c r="B25" s="1"/>
      <c r="E25" s="15" t="s">
        <v>36</v>
      </c>
      <c r="F25" s="15"/>
      <c r="G25" s="37" t="s">
        <v>38</v>
      </c>
      <c r="H25" s="37"/>
      <c r="I25" s="37"/>
    </row>
    <row r="26" spans="1:10" x14ac:dyDescent="0.25">
      <c r="E26" s="8" t="s">
        <v>37</v>
      </c>
      <c r="F26" s="8"/>
      <c r="G26" s="9" t="s">
        <v>39</v>
      </c>
      <c r="H26" s="36"/>
      <c r="I26" s="36"/>
    </row>
    <row r="27" spans="1:10" x14ac:dyDescent="0.25">
      <c r="A27" s="114" t="s">
        <v>6</v>
      </c>
      <c r="B27" s="114"/>
      <c r="C27" s="115"/>
      <c r="D27" s="98"/>
      <c r="E27" s="5" t="s">
        <v>73</v>
      </c>
      <c r="F27" s="98"/>
    </row>
    <row r="28" spans="1:10" x14ac:dyDescent="0.25">
      <c r="A28" s="5"/>
      <c r="B28" s="97"/>
      <c r="C28" s="5"/>
      <c r="D28" s="98"/>
      <c r="E28" s="5"/>
      <c r="F28" s="98"/>
    </row>
    <row r="29" spans="1:10" x14ac:dyDescent="0.25">
      <c r="A29" s="115" t="s">
        <v>7</v>
      </c>
      <c r="B29" s="115"/>
      <c r="C29" s="115"/>
      <c r="D29" s="98"/>
      <c r="E29" s="5" t="s">
        <v>73</v>
      </c>
      <c r="F29" s="98"/>
    </row>
    <row r="30" spans="1:10" x14ac:dyDescent="0.25">
      <c r="E30" s="5"/>
      <c r="F30" s="98"/>
    </row>
    <row r="31" spans="1:10" x14ac:dyDescent="0.25">
      <c r="A31" t="s">
        <v>47</v>
      </c>
      <c r="E31" s="105" t="s">
        <v>73</v>
      </c>
    </row>
    <row r="34" spans="1:6" x14ac:dyDescent="0.25">
      <c r="A34" s="1" t="s">
        <v>48</v>
      </c>
      <c r="B34" s="1"/>
    </row>
    <row r="36" spans="1:6" x14ac:dyDescent="0.25">
      <c r="A36" t="s">
        <v>49</v>
      </c>
      <c r="E36" s="22">
        <v>771</v>
      </c>
      <c r="F36" s="22"/>
    </row>
    <row r="37" spans="1:6" x14ac:dyDescent="0.25">
      <c r="A37" t="s">
        <v>50</v>
      </c>
      <c r="E37">
        <v>2017</v>
      </c>
    </row>
    <row r="38" spans="1:6" x14ac:dyDescent="0.25">
      <c r="A38" t="s">
        <v>51</v>
      </c>
      <c r="E38" t="s">
        <v>77</v>
      </c>
    </row>
  </sheetData>
  <mergeCells count="2">
    <mergeCell ref="A27:C27"/>
    <mergeCell ref="A29:C29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activeCell="A3" sqref="A3"/>
    </sheetView>
  </sheetViews>
  <sheetFormatPr defaultColWidth="9.140625" defaultRowHeight="15" x14ac:dyDescent="0.25"/>
  <cols>
    <col min="1" max="1" width="17.140625" style="23" customWidth="1"/>
    <col min="2" max="2" width="9.140625" style="23"/>
    <col min="3" max="3" width="1.85546875" style="23" bestFit="1" customWidth="1"/>
    <col min="4" max="4" width="12" style="23" bestFit="1" customWidth="1"/>
    <col min="5" max="5" width="9.140625" style="23"/>
    <col min="6" max="6" width="1.85546875" style="23" bestFit="1" customWidth="1"/>
    <col min="7" max="7" width="12" style="23" bestFit="1" customWidth="1"/>
    <col min="8" max="8" width="9.140625" style="23"/>
    <col min="9" max="9" width="1.85546875" style="23" bestFit="1" customWidth="1"/>
    <col min="10" max="10" width="12" style="23" bestFit="1" customWidth="1"/>
    <col min="11" max="11" width="9.140625" style="23"/>
    <col min="12" max="12" width="1.85546875" style="23" customWidth="1"/>
    <col min="13" max="13" width="12.7109375" style="23" customWidth="1"/>
    <col min="14" max="16384" width="9.140625" style="23"/>
  </cols>
  <sheetData>
    <row r="1" spans="1:13" x14ac:dyDescent="0.25">
      <c r="A1" s="26" t="s">
        <v>75</v>
      </c>
    </row>
    <row r="2" spans="1:13" x14ac:dyDescent="0.25">
      <c r="A2" s="27" t="s">
        <v>8</v>
      </c>
    </row>
    <row r="3" spans="1:13" x14ac:dyDescent="0.25">
      <c r="A3" s="107">
        <v>42978</v>
      </c>
    </row>
    <row r="4" spans="1:13" x14ac:dyDescent="0.25">
      <c r="A4" s="27"/>
    </row>
    <row r="5" spans="1:13" x14ac:dyDescent="0.25">
      <c r="A5" s="27"/>
      <c r="B5" s="47"/>
      <c r="C5" s="47"/>
      <c r="D5" s="47"/>
      <c r="E5" s="47"/>
      <c r="F5" s="47"/>
      <c r="G5" s="47"/>
      <c r="H5" s="47"/>
      <c r="I5" s="47"/>
      <c r="J5" s="48" t="s">
        <v>4</v>
      </c>
      <c r="K5" s="47"/>
      <c r="L5" s="47"/>
      <c r="M5" s="47"/>
    </row>
    <row r="6" spans="1:13" x14ac:dyDescent="0.25">
      <c r="A6" s="49"/>
      <c r="B6" s="50"/>
      <c r="C6" s="51"/>
      <c r="D6" s="48" t="s">
        <v>9</v>
      </c>
      <c r="E6" s="48"/>
      <c r="F6" s="52"/>
      <c r="G6" s="53" t="s">
        <v>12</v>
      </c>
      <c r="H6" s="49"/>
      <c r="I6" s="51"/>
      <c r="J6" s="53" t="s">
        <v>13</v>
      </c>
      <c r="K6" s="49"/>
      <c r="L6" s="47"/>
      <c r="M6" s="53" t="s">
        <v>21</v>
      </c>
    </row>
    <row r="7" spans="1:13" x14ac:dyDescent="0.25">
      <c r="A7" s="48" t="s">
        <v>40</v>
      </c>
      <c r="B7" s="50"/>
      <c r="C7" s="51"/>
      <c r="D7" s="54" t="s">
        <v>10</v>
      </c>
      <c r="E7" s="48"/>
      <c r="F7" s="52"/>
      <c r="G7" s="53" t="s">
        <v>56</v>
      </c>
      <c r="H7" s="49"/>
      <c r="I7" s="51"/>
      <c r="J7" s="48" t="s">
        <v>56</v>
      </c>
      <c r="K7" s="49"/>
      <c r="L7" s="47"/>
      <c r="M7" s="53" t="s">
        <v>26</v>
      </c>
    </row>
    <row r="8" spans="1:13" x14ac:dyDescent="0.25">
      <c r="A8" s="55" t="s">
        <v>41</v>
      </c>
      <c r="B8" s="49"/>
      <c r="C8" s="51"/>
      <c r="D8" s="55" t="s">
        <v>11</v>
      </c>
      <c r="E8" s="54"/>
      <c r="F8" s="51"/>
      <c r="G8" s="55" t="s">
        <v>57</v>
      </c>
      <c r="H8" s="54"/>
      <c r="I8" s="51"/>
      <c r="J8" s="55" t="s">
        <v>57</v>
      </c>
      <c r="K8" s="49"/>
      <c r="L8" s="47"/>
      <c r="M8" s="56" t="s">
        <v>32</v>
      </c>
    </row>
    <row r="9" spans="1:13" x14ac:dyDescent="0.25">
      <c r="A9" s="108">
        <v>42613</v>
      </c>
      <c r="B9" s="49"/>
      <c r="C9" s="58" t="s">
        <v>14</v>
      </c>
      <c r="D9" s="59"/>
      <c r="E9" s="59"/>
      <c r="F9" s="58" t="s">
        <v>14</v>
      </c>
      <c r="G9" s="59">
        <v>0</v>
      </c>
      <c r="H9" s="59"/>
      <c r="I9" s="60" t="s">
        <v>14</v>
      </c>
      <c r="J9" s="61">
        <f>SUM(D9:G9)</f>
        <v>0</v>
      </c>
      <c r="K9" s="49"/>
      <c r="L9" s="60" t="s">
        <v>14</v>
      </c>
      <c r="M9" s="101">
        <f>+J9/'Approved Bond Authorizations'!$E$36</f>
        <v>0</v>
      </c>
    </row>
    <row r="10" spans="1:13" x14ac:dyDescent="0.25">
      <c r="A10" s="108">
        <v>42978</v>
      </c>
      <c r="B10" s="49"/>
      <c r="C10" s="58"/>
      <c r="D10" s="59">
        <v>165000</v>
      </c>
      <c r="E10" s="59"/>
      <c r="F10" s="58"/>
      <c r="G10" s="59">
        <v>57500</v>
      </c>
      <c r="H10" s="59"/>
      <c r="I10" s="60"/>
      <c r="J10" s="61">
        <f>SUM(D10:G10)</f>
        <v>222500</v>
      </c>
      <c r="K10" s="49"/>
      <c r="L10" s="47"/>
      <c r="M10" s="101">
        <f>+J10/'Approved Bond Authorizations'!$E$36</f>
        <v>288.58625162127106</v>
      </c>
    </row>
    <row r="11" spans="1:13" x14ac:dyDescent="0.25">
      <c r="A11" s="108">
        <v>43343</v>
      </c>
      <c r="B11" s="49"/>
      <c r="C11" s="58"/>
      <c r="D11" s="59">
        <v>170000</v>
      </c>
      <c r="E11" s="59"/>
      <c r="F11" s="58"/>
      <c r="G11" s="59">
        <v>50800</v>
      </c>
      <c r="H11" s="59"/>
      <c r="I11" s="60"/>
      <c r="J11" s="61">
        <f t="shared" ref="J11:J37" si="0">SUM(D11:G11)</f>
        <v>220800</v>
      </c>
      <c r="K11" s="49"/>
      <c r="L11" s="47"/>
      <c r="M11" s="101">
        <f>+J11/'Approved Bond Authorizations'!$E$36</f>
        <v>286.38132295719845</v>
      </c>
    </row>
    <row r="12" spans="1:13" x14ac:dyDescent="0.25">
      <c r="A12" s="108">
        <v>43708</v>
      </c>
      <c r="B12" s="49"/>
      <c r="C12" s="58"/>
      <c r="D12" s="59">
        <v>175000</v>
      </c>
      <c r="E12" s="59"/>
      <c r="F12" s="58"/>
      <c r="G12" s="59">
        <v>43900</v>
      </c>
      <c r="H12" s="59"/>
      <c r="I12" s="60"/>
      <c r="J12" s="61">
        <f t="shared" si="0"/>
        <v>218900</v>
      </c>
      <c r="K12" s="49"/>
      <c r="L12" s="47"/>
      <c r="M12" s="101">
        <f>+J12/'Approved Bond Authorizations'!$E$36</f>
        <v>283.91699092088197</v>
      </c>
    </row>
    <row r="13" spans="1:13" x14ac:dyDescent="0.25">
      <c r="A13" s="108">
        <v>44074</v>
      </c>
      <c r="B13" s="49"/>
      <c r="C13" s="58"/>
      <c r="D13" s="59">
        <v>185000</v>
      </c>
      <c r="E13" s="59"/>
      <c r="F13" s="58"/>
      <c r="G13" s="59">
        <v>36700</v>
      </c>
      <c r="H13" s="59"/>
      <c r="I13" s="60"/>
      <c r="J13" s="61">
        <f t="shared" si="0"/>
        <v>221700</v>
      </c>
      <c r="K13" s="49"/>
      <c r="L13" s="47"/>
      <c r="M13" s="101">
        <f>+J13/'Approved Bond Authorizations'!$E$36</f>
        <v>287.54863813229571</v>
      </c>
    </row>
    <row r="14" spans="1:13" x14ac:dyDescent="0.25">
      <c r="A14" s="108">
        <v>44439</v>
      </c>
      <c r="B14" s="49"/>
      <c r="C14" s="58"/>
      <c r="D14" s="59">
        <v>195000</v>
      </c>
      <c r="E14" s="59"/>
      <c r="F14" s="58"/>
      <c r="G14" s="59">
        <v>29100</v>
      </c>
      <c r="H14" s="59"/>
      <c r="I14" s="60"/>
      <c r="J14" s="61">
        <f t="shared" si="0"/>
        <v>224100</v>
      </c>
      <c r="K14" s="49"/>
      <c r="L14" s="47"/>
      <c r="M14" s="101">
        <f>+J14/'Approved Bond Authorizations'!$E$36</f>
        <v>290.66147859922177</v>
      </c>
    </row>
    <row r="15" spans="1:13" x14ac:dyDescent="0.25">
      <c r="A15" s="108">
        <v>44804</v>
      </c>
      <c r="B15" s="49"/>
      <c r="C15" s="58"/>
      <c r="D15" s="59">
        <v>200000</v>
      </c>
      <c r="E15" s="59"/>
      <c r="F15" s="58"/>
      <c r="G15" s="59">
        <v>21200</v>
      </c>
      <c r="H15" s="59"/>
      <c r="I15" s="60"/>
      <c r="J15" s="61">
        <f t="shared" si="0"/>
        <v>221200</v>
      </c>
      <c r="K15" s="49"/>
      <c r="L15" s="47"/>
      <c r="M15" s="101">
        <f>+J15/'Approved Bond Authorizations'!$E$36</f>
        <v>286.90012970168613</v>
      </c>
    </row>
    <row r="16" spans="1:13" x14ac:dyDescent="0.25">
      <c r="A16" s="108">
        <v>45169</v>
      </c>
      <c r="B16" s="49"/>
      <c r="C16" s="58"/>
      <c r="D16" s="59">
        <v>210000</v>
      </c>
      <c r="E16" s="59"/>
      <c r="F16" s="58"/>
      <c r="G16" s="59">
        <v>13000</v>
      </c>
      <c r="H16" s="59"/>
      <c r="I16" s="60"/>
      <c r="J16" s="61">
        <f t="shared" si="0"/>
        <v>223000</v>
      </c>
      <c r="K16" s="49"/>
      <c r="L16" s="47"/>
      <c r="M16" s="101">
        <f>+J16/'Approved Bond Authorizations'!$E$36</f>
        <v>289.2347600518807</v>
      </c>
    </row>
    <row r="17" spans="1:13" x14ac:dyDescent="0.25">
      <c r="A17" s="108">
        <v>45535</v>
      </c>
      <c r="B17" s="49"/>
      <c r="C17" s="58"/>
      <c r="D17" s="59">
        <v>220000</v>
      </c>
      <c r="E17" s="59"/>
      <c r="F17" s="58"/>
      <c r="G17" s="59">
        <v>4400</v>
      </c>
      <c r="H17" s="59"/>
      <c r="I17" s="60"/>
      <c r="J17" s="61">
        <f t="shared" si="0"/>
        <v>224400</v>
      </c>
      <c r="K17" s="49"/>
      <c r="L17" s="47"/>
      <c r="M17" s="101">
        <f>+J17/'Approved Bond Authorizations'!$E$36</f>
        <v>291.05058365758754</v>
      </c>
    </row>
    <row r="18" spans="1:13" x14ac:dyDescent="0.25">
      <c r="A18" s="57"/>
      <c r="B18" s="49"/>
      <c r="C18" s="58"/>
      <c r="D18" s="59">
        <v>0</v>
      </c>
      <c r="E18" s="59"/>
      <c r="F18" s="58"/>
      <c r="G18" s="59">
        <v>0</v>
      </c>
      <c r="H18" s="59"/>
      <c r="I18" s="60"/>
      <c r="J18" s="61">
        <f t="shared" si="0"/>
        <v>0</v>
      </c>
      <c r="K18" s="49"/>
      <c r="L18" s="47"/>
      <c r="M18" s="101">
        <f>+J18/'Approved Bond Authorizations'!$E$36</f>
        <v>0</v>
      </c>
    </row>
    <row r="19" spans="1:13" x14ac:dyDescent="0.25">
      <c r="A19" s="57"/>
      <c r="B19" s="49"/>
      <c r="C19" s="58"/>
      <c r="D19" s="59">
        <v>0</v>
      </c>
      <c r="E19" s="59"/>
      <c r="F19" s="58"/>
      <c r="G19" s="59">
        <v>0</v>
      </c>
      <c r="H19" s="59"/>
      <c r="I19" s="60"/>
      <c r="J19" s="61">
        <f t="shared" si="0"/>
        <v>0</v>
      </c>
      <c r="K19" s="49"/>
      <c r="L19" s="47"/>
      <c r="M19" s="101">
        <f>+J19/'Approved Bond Authorizations'!$E$36</f>
        <v>0</v>
      </c>
    </row>
    <row r="20" spans="1:13" x14ac:dyDescent="0.25">
      <c r="A20" s="57"/>
      <c r="B20" s="49"/>
      <c r="C20" s="58"/>
      <c r="D20" s="59">
        <v>0</v>
      </c>
      <c r="E20" s="59"/>
      <c r="F20" s="58"/>
      <c r="G20" s="59">
        <v>0</v>
      </c>
      <c r="H20" s="59"/>
      <c r="I20" s="60"/>
      <c r="J20" s="61">
        <f t="shared" si="0"/>
        <v>0</v>
      </c>
      <c r="K20" s="49"/>
      <c r="L20" s="47"/>
      <c r="M20" s="101">
        <f>+J20/'Approved Bond Authorizations'!$E$36</f>
        <v>0</v>
      </c>
    </row>
    <row r="21" spans="1:13" x14ac:dyDescent="0.25">
      <c r="A21" s="57"/>
      <c r="B21" s="49"/>
      <c r="C21" s="58"/>
      <c r="D21" s="59">
        <v>0</v>
      </c>
      <c r="E21" s="59"/>
      <c r="F21" s="58"/>
      <c r="G21" s="59">
        <v>0</v>
      </c>
      <c r="H21" s="59"/>
      <c r="I21" s="60"/>
      <c r="J21" s="61">
        <f t="shared" si="0"/>
        <v>0</v>
      </c>
      <c r="K21" s="49"/>
      <c r="L21" s="47"/>
      <c r="M21" s="101">
        <f>+J21/'Approved Bond Authorizations'!$E$36</f>
        <v>0</v>
      </c>
    </row>
    <row r="22" spans="1:13" x14ac:dyDescent="0.25">
      <c r="A22" s="57"/>
      <c r="B22" s="49"/>
      <c r="C22" s="58"/>
      <c r="D22" s="59">
        <v>0</v>
      </c>
      <c r="E22" s="59"/>
      <c r="F22" s="58"/>
      <c r="G22" s="59">
        <v>0</v>
      </c>
      <c r="H22" s="59"/>
      <c r="I22" s="60"/>
      <c r="J22" s="61">
        <f t="shared" si="0"/>
        <v>0</v>
      </c>
      <c r="K22" s="49"/>
      <c r="L22" s="47"/>
      <c r="M22" s="101">
        <f>+J22/'Approved Bond Authorizations'!$E$36</f>
        <v>0</v>
      </c>
    </row>
    <row r="23" spans="1:13" x14ac:dyDescent="0.25">
      <c r="A23" s="57"/>
      <c r="B23" s="49"/>
      <c r="C23" s="58"/>
      <c r="D23" s="59">
        <v>0</v>
      </c>
      <c r="E23" s="59"/>
      <c r="F23" s="58"/>
      <c r="G23" s="59">
        <v>0</v>
      </c>
      <c r="H23" s="59"/>
      <c r="I23" s="60"/>
      <c r="J23" s="61">
        <f t="shared" si="0"/>
        <v>0</v>
      </c>
      <c r="K23" s="49"/>
      <c r="L23" s="47"/>
      <c r="M23" s="101">
        <f>+J23/'Approved Bond Authorizations'!$E$36</f>
        <v>0</v>
      </c>
    </row>
    <row r="24" spans="1:13" x14ac:dyDescent="0.25">
      <c r="A24" s="57"/>
      <c r="B24" s="49"/>
      <c r="C24" s="58"/>
      <c r="D24" s="59">
        <v>0</v>
      </c>
      <c r="E24" s="59"/>
      <c r="F24" s="58"/>
      <c r="G24" s="59">
        <v>0</v>
      </c>
      <c r="H24" s="59"/>
      <c r="I24" s="60"/>
      <c r="J24" s="61">
        <f t="shared" si="0"/>
        <v>0</v>
      </c>
      <c r="K24" s="49"/>
      <c r="L24" s="47"/>
      <c r="M24" s="101">
        <f>+J24/'Approved Bond Authorizations'!$E$36</f>
        <v>0</v>
      </c>
    </row>
    <row r="25" spans="1:13" x14ac:dyDescent="0.25">
      <c r="A25" s="57"/>
      <c r="B25" s="49"/>
      <c r="C25" s="58"/>
      <c r="D25" s="59">
        <v>0</v>
      </c>
      <c r="E25" s="59"/>
      <c r="F25" s="58"/>
      <c r="G25" s="59">
        <v>0</v>
      </c>
      <c r="H25" s="59"/>
      <c r="I25" s="60"/>
      <c r="J25" s="61">
        <f t="shared" si="0"/>
        <v>0</v>
      </c>
      <c r="K25" s="49"/>
      <c r="L25" s="47"/>
      <c r="M25" s="101">
        <f>+J25/'Approved Bond Authorizations'!$E$36</f>
        <v>0</v>
      </c>
    </row>
    <row r="26" spans="1:13" x14ac:dyDescent="0.25">
      <c r="A26" s="57"/>
      <c r="B26" s="49"/>
      <c r="C26" s="58"/>
      <c r="D26" s="59">
        <v>0</v>
      </c>
      <c r="E26" s="59"/>
      <c r="F26" s="58"/>
      <c r="G26" s="59">
        <v>0</v>
      </c>
      <c r="H26" s="59"/>
      <c r="I26" s="60"/>
      <c r="J26" s="61">
        <f t="shared" si="0"/>
        <v>0</v>
      </c>
      <c r="K26" s="49"/>
      <c r="L26" s="47"/>
      <c r="M26" s="101">
        <f>+J26/'Approved Bond Authorizations'!$E$36</f>
        <v>0</v>
      </c>
    </row>
    <row r="27" spans="1:13" x14ac:dyDescent="0.25">
      <c r="A27" s="57"/>
      <c r="B27" s="49"/>
      <c r="C27" s="58"/>
      <c r="D27" s="59">
        <v>0</v>
      </c>
      <c r="E27" s="59"/>
      <c r="F27" s="58"/>
      <c r="G27" s="59">
        <v>0</v>
      </c>
      <c r="H27" s="59"/>
      <c r="I27" s="60"/>
      <c r="J27" s="61">
        <f t="shared" si="0"/>
        <v>0</v>
      </c>
      <c r="K27" s="49"/>
      <c r="L27" s="47"/>
      <c r="M27" s="101">
        <f>+J27/'Approved Bond Authorizations'!$E$36</f>
        <v>0</v>
      </c>
    </row>
    <row r="28" spans="1:13" x14ac:dyDescent="0.25">
      <c r="A28" s="57"/>
      <c r="B28" s="49"/>
      <c r="C28" s="58"/>
      <c r="D28" s="59">
        <v>0</v>
      </c>
      <c r="E28" s="59"/>
      <c r="F28" s="58"/>
      <c r="G28" s="59">
        <v>0</v>
      </c>
      <c r="H28" s="59"/>
      <c r="I28" s="60"/>
      <c r="J28" s="61">
        <f t="shared" si="0"/>
        <v>0</v>
      </c>
      <c r="K28" s="49"/>
      <c r="L28" s="47"/>
      <c r="M28" s="101">
        <f>+J28/'Approved Bond Authorizations'!$E$36</f>
        <v>0</v>
      </c>
    </row>
    <row r="29" spans="1:13" x14ac:dyDescent="0.25">
      <c r="A29" s="57"/>
      <c r="B29" s="49"/>
      <c r="C29" s="58"/>
      <c r="D29" s="59">
        <v>0</v>
      </c>
      <c r="E29" s="59"/>
      <c r="F29" s="58"/>
      <c r="G29" s="59">
        <v>0</v>
      </c>
      <c r="H29" s="59"/>
      <c r="I29" s="60"/>
      <c r="J29" s="61">
        <f t="shared" si="0"/>
        <v>0</v>
      </c>
      <c r="K29" s="49"/>
      <c r="L29" s="47"/>
      <c r="M29" s="101">
        <f>+J29/'Approved Bond Authorizations'!$E$36</f>
        <v>0</v>
      </c>
    </row>
    <row r="30" spans="1:13" x14ac:dyDescent="0.25">
      <c r="A30" s="57"/>
      <c r="B30" s="49"/>
      <c r="C30" s="58"/>
      <c r="D30" s="59">
        <v>0</v>
      </c>
      <c r="E30" s="59"/>
      <c r="F30" s="58"/>
      <c r="G30" s="59">
        <v>0</v>
      </c>
      <c r="H30" s="59"/>
      <c r="I30" s="60"/>
      <c r="J30" s="61">
        <f t="shared" si="0"/>
        <v>0</v>
      </c>
      <c r="K30" s="49"/>
      <c r="L30" s="47"/>
      <c r="M30" s="101">
        <f>+J30/'Approved Bond Authorizations'!$E$36</f>
        <v>0</v>
      </c>
    </row>
    <row r="31" spans="1:13" x14ac:dyDescent="0.25">
      <c r="A31" s="57"/>
      <c r="B31" s="49"/>
      <c r="C31" s="58"/>
      <c r="D31" s="59">
        <v>0</v>
      </c>
      <c r="E31" s="59"/>
      <c r="F31" s="58"/>
      <c r="G31" s="59">
        <v>0</v>
      </c>
      <c r="H31" s="59"/>
      <c r="I31" s="60"/>
      <c r="J31" s="61">
        <f t="shared" si="0"/>
        <v>0</v>
      </c>
      <c r="K31" s="49"/>
      <c r="L31" s="47"/>
      <c r="M31" s="101">
        <f>+J31/'Approved Bond Authorizations'!$E$36</f>
        <v>0</v>
      </c>
    </row>
    <row r="32" spans="1:13" x14ac:dyDescent="0.25">
      <c r="A32" s="57"/>
      <c r="B32" s="49"/>
      <c r="C32" s="58"/>
      <c r="D32" s="59">
        <v>0</v>
      </c>
      <c r="E32" s="59"/>
      <c r="F32" s="58"/>
      <c r="G32" s="59">
        <v>0</v>
      </c>
      <c r="H32" s="59"/>
      <c r="I32" s="60"/>
      <c r="J32" s="61">
        <f t="shared" si="0"/>
        <v>0</v>
      </c>
      <c r="K32" s="49"/>
      <c r="L32" s="47"/>
      <c r="M32" s="101">
        <f>+J32/'Approved Bond Authorizations'!$E$36</f>
        <v>0</v>
      </c>
    </row>
    <row r="33" spans="1:13" x14ac:dyDescent="0.25">
      <c r="A33" s="57"/>
      <c r="B33" s="49"/>
      <c r="C33" s="58"/>
      <c r="D33" s="59">
        <v>0</v>
      </c>
      <c r="E33" s="59"/>
      <c r="F33" s="58"/>
      <c r="G33" s="59">
        <v>0</v>
      </c>
      <c r="H33" s="59"/>
      <c r="I33" s="60"/>
      <c r="J33" s="61">
        <f t="shared" si="0"/>
        <v>0</v>
      </c>
      <c r="K33" s="49"/>
      <c r="L33" s="47"/>
      <c r="M33" s="101">
        <f>+J33/'Approved Bond Authorizations'!$E$36</f>
        <v>0</v>
      </c>
    </row>
    <row r="34" spans="1:13" x14ac:dyDescent="0.25">
      <c r="A34" s="57"/>
      <c r="B34" s="49"/>
      <c r="C34" s="58"/>
      <c r="D34" s="59">
        <v>0</v>
      </c>
      <c r="E34" s="59"/>
      <c r="F34" s="58"/>
      <c r="G34" s="59">
        <v>0</v>
      </c>
      <c r="H34" s="59"/>
      <c r="I34" s="60"/>
      <c r="J34" s="61">
        <f t="shared" si="0"/>
        <v>0</v>
      </c>
      <c r="K34" s="49"/>
      <c r="L34" s="47"/>
      <c r="M34" s="101">
        <f>+J34/'Approved Bond Authorizations'!$E$36</f>
        <v>0</v>
      </c>
    </row>
    <row r="35" spans="1:13" x14ac:dyDescent="0.25">
      <c r="A35" s="57"/>
      <c r="B35" s="49"/>
      <c r="C35" s="58"/>
      <c r="D35" s="59">
        <v>0</v>
      </c>
      <c r="E35" s="59"/>
      <c r="F35" s="58"/>
      <c r="G35" s="59">
        <v>0</v>
      </c>
      <c r="H35" s="59"/>
      <c r="I35" s="60"/>
      <c r="J35" s="61">
        <f t="shared" si="0"/>
        <v>0</v>
      </c>
      <c r="K35" s="49"/>
      <c r="L35" s="47"/>
      <c r="M35" s="101">
        <f>+J35/'Approved Bond Authorizations'!$E$36</f>
        <v>0</v>
      </c>
    </row>
    <row r="36" spans="1:13" x14ac:dyDescent="0.25">
      <c r="A36" s="57"/>
      <c r="B36" s="49"/>
      <c r="C36" s="58"/>
      <c r="D36" s="59">
        <v>0</v>
      </c>
      <c r="E36" s="59"/>
      <c r="F36" s="58"/>
      <c r="G36" s="59">
        <v>0</v>
      </c>
      <c r="H36" s="59"/>
      <c r="I36" s="60"/>
      <c r="J36" s="61">
        <f t="shared" si="0"/>
        <v>0</v>
      </c>
      <c r="K36" s="49"/>
      <c r="L36" s="47"/>
      <c r="M36" s="101">
        <f>+J36/'Approved Bond Authorizations'!$E$36</f>
        <v>0</v>
      </c>
    </row>
    <row r="37" spans="1:13" x14ac:dyDescent="0.25">
      <c r="A37" s="57"/>
      <c r="B37" s="49"/>
      <c r="C37" s="58"/>
      <c r="D37" s="59">
        <v>0</v>
      </c>
      <c r="E37" s="59"/>
      <c r="F37" s="58"/>
      <c r="G37" s="59">
        <v>0</v>
      </c>
      <c r="H37" s="59"/>
      <c r="I37" s="60"/>
      <c r="J37" s="61">
        <f t="shared" si="0"/>
        <v>0</v>
      </c>
      <c r="K37" s="49"/>
      <c r="L37" s="47"/>
      <c r="M37" s="101">
        <f>+J37/'Approved Bond Authorizations'!$E$36</f>
        <v>0</v>
      </c>
    </row>
    <row r="38" spans="1:13" ht="15.75" thickBot="1" x14ac:dyDescent="0.3">
      <c r="A38" s="62" t="s">
        <v>15</v>
      </c>
      <c r="B38" s="63"/>
      <c r="C38" s="64" t="s">
        <v>14</v>
      </c>
      <c r="D38" s="65">
        <f>SUM(D9:D37)</f>
        <v>1520000</v>
      </c>
      <c r="E38" s="66"/>
      <c r="F38" s="64" t="s">
        <v>14</v>
      </c>
      <c r="G38" s="65">
        <f>SUM(G9:G37)</f>
        <v>256600</v>
      </c>
      <c r="H38" s="66"/>
      <c r="I38" s="64" t="s">
        <v>14</v>
      </c>
      <c r="J38" s="65">
        <f>SUM(J9:J37)</f>
        <v>1776600</v>
      </c>
      <c r="K38" s="63"/>
      <c r="L38" s="64" t="s">
        <v>14</v>
      </c>
      <c r="M38" s="65">
        <f>SUM(M9:M37)</f>
        <v>2304.2801556420236</v>
      </c>
    </row>
    <row r="39" spans="1:13" ht="15.75" thickTop="1" x14ac:dyDescent="0.25">
      <c r="A39" s="50"/>
      <c r="B39" s="49"/>
      <c r="C39" s="67"/>
      <c r="D39" s="49"/>
      <c r="E39" s="49"/>
      <c r="F39" s="51"/>
      <c r="G39" s="68"/>
      <c r="H39" s="68"/>
      <c r="I39" s="51"/>
      <c r="J39" s="68"/>
      <c r="K39" s="49"/>
      <c r="L39" s="47"/>
      <c r="M39" s="47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3" sqref="A3"/>
    </sheetView>
  </sheetViews>
  <sheetFormatPr defaultRowHeight="15" x14ac:dyDescent="0.25"/>
  <cols>
    <col min="1" max="1" width="23.28515625" customWidth="1"/>
    <col min="2" max="2" width="6.7109375" customWidth="1"/>
    <col min="3" max="3" width="18.140625" customWidth="1"/>
    <col min="4" max="4" width="6.7109375" customWidth="1"/>
    <col min="5" max="5" width="18.140625" bestFit="1" customWidth="1"/>
    <col min="6" max="6" width="6.7109375" customWidth="1"/>
    <col min="7" max="7" width="17.42578125" style="17" bestFit="1" customWidth="1"/>
    <col min="8" max="8" width="2.28515625" customWidth="1"/>
  </cols>
  <sheetData>
    <row r="1" spans="1:7" x14ac:dyDescent="0.25">
      <c r="A1" s="1" t="s">
        <v>75</v>
      </c>
      <c r="B1" s="1"/>
      <c r="C1" s="1"/>
    </row>
    <row r="2" spans="1:7" x14ac:dyDescent="0.25">
      <c r="A2" s="6" t="s">
        <v>42</v>
      </c>
      <c r="B2" s="6"/>
      <c r="C2" s="6"/>
    </row>
    <row r="3" spans="1:7" x14ac:dyDescent="0.25">
      <c r="A3" s="6" t="s">
        <v>81</v>
      </c>
      <c r="B3" s="6"/>
      <c r="C3" s="6"/>
    </row>
    <row r="4" spans="1:7" x14ac:dyDescent="0.25">
      <c r="A4" s="6"/>
      <c r="B4" s="6"/>
      <c r="C4" s="6"/>
    </row>
    <row r="5" spans="1:7" x14ac:dyDescent="0.25">
      <c r="A5" s="6"/>
      <c r="B5" s="6"/>
      <c r="C5" s="15" t="s">
        <v>58</v>
      </c>
    </row>
    <row r="6" spans="1:7" x14ac:dyDescent="0.25">
      <c r="C6" s="15" t="s">
        <v>59</v>
      </c>
    </row>
    <row r="7" spans="1:7" x14ac:dyDescent="0.25">
      <c r="A7" s="8" t="s">
        <v>16</v>
      </c>
      <c r="B7" s="18"/>
      <c r="C7" s="8" t="s">
        <v>60</v>
      </c>
      <c r="D7" s="18"/>
      <c r="E7" s="8" t="s">
        <v>17</v>
      </c>
      <c r="F7" s="18"/>
      <c r="G7" s="19" t="s">
        <v>18</v>
      </c>
    </row>
    <row r="8" spans="1:7" x14ac:dyDescent="0.25">
      <c r="A8">
        <v>2007</v>
      </c>
      <c r="C8" s="20">
        <f>+E8+G8</f>
        <v>2264999</v>
      </c>
      <c r="E8" s="20">
        <v>2264999</v>
      </c>
      <c r="F8" s="21"/>
      <c r="G8" s="21">
        <v>0</v>
      </c>
    </row>
    <row r="9" spans="1:7" x14ac:dyDescent="0.25">
      <c r="C9" s="22">
        <f>SUM(E9:G9)</f>
        <v>0</v>
      </c>
      <c r="E9" s="22">
        <v>0</v>
      </c>
      <c r="F9" s="22"/>
      <c r="G9" s="22">
        <v>0</v>
      </c>
    </row>
    <row r="10" spans="1:7" x14ac:dyDescent="0.25">
      <c r="C10" s="22">
        <f t="shared" ref="C10:C27" si="0">SUM(E10:G10)</f>
        <v>0</v>
      </c>
      <c r="E10" s="22">
        <v>0</v>
      </c>
      <c r="F10" s="22"/>
      <c r="G10" s="22">
        <v>0</v>
      </c>
    </row>
    <row r="11" spans="1:7" x14ac:dyDescent="0.25">
      <c r="C11" s="22">
        <f t="shared" si="0"/>
        <v>0</v>
      </c>
      <c r="E11" s="22">
        <v>0</v>
      </c>
      <c r="F11" s="22"/>
      <c r="G11" s="22">
        <v>0</v>
      </c>
    </row>
    <row r="12" spans="1:7" x14ac:dyDescent="0.25">
      <c r="C12" s="22">
        <f t="shared" si="0"/>
        <v>0</v>
      </c>
      <c r="E12" s="22">
        <v>0</v>
      </c>
      <c r="F12" s="22"/>
      <c r="G12" s="22">
        <v>0</v>
      </c>
    </row>
    <row r="13" spans="1:7" x14ac:dyDescent="0.25">
      <c r="C13" s="22">
        <f t="shared" si="0"/>
        <v>0</v>
      </c>
      <c r="E13" s="22">
        <v>0</v>
      </c>
      <c r="F13" s="22"/>
      <c r="G13" s="22">
        <v>0</v>
      </c>
    </row>
    <row r="14" spans="1:7" x14ac:dyDescent="0.25">
      <c r="C14" s="22">
        <f t="shared" si="0"/>
        <v>0</v>
      </c>
      <c r="E14" s="22">
        <v>0</v>
      </c>
      <c r="F14" s="22"/>
      <c r="G14" s="22">
        <v>0</v>
      </c>
    </row>
    <row r="15" spans="1:7" x14ac:dyDescent="0.25">
      <c r="C15" s="22">
        <f t="shared" si="0"/>
        <v>0</v>
      </c>
      <c r="E15" s="22">
        <v>0</v>
      </c>
      <c r="F15" s="22"/>
      <c r="G15" s="22">
        <v>0</v>
      </c>
    </row>
    <row r="16" spans="1:7" x14ac:dyDescent="0.25">
      <c r="C16" s="22">
        <f t="shared" si="0"/>
        <v>0</v>
      </c>
      <c r="E16" s="22">
        <v>0</v>
      </c>
      <c r="F16" s="22"/>
      <c r="G16" s="22">
        <v>0</v>
      </c>
    </row>
    <row r="17" spans="1:9" x14ac:dyDescent="0.25">
      <c r="C17" s="22">
        <f t="shared" si="0"/>
        <v>0</v>
      </c>
      <c r="E17" s="22">
        <v>0</v>
      </c>
      <c r="F17" s="22"/>
      <c r="G17" s="22">
        <v>0</v>
      </c>
    </row>
    <row r="18" spans="1:9" x14ac:dyDescent="0.25">
      <c r="C18" s="22">
        <f t="shared" si="0"/>
        <v>0</v>
      </c>
      <c r="E18" s="22">
        <v>0</v>
      </c>
      <c r="F18" s="22"/>
      <c r="G18" s="22">
        <v>0</v>
      </c>
    </row>
    <row r="19" spans="1:9" x14ac:dyDescent="0.25">
      <c r="C19" s="22">
        <f t="shared" si="0"/>
        <v>0</v>
      </c>
      <c r="E19" s="22">
        <v>0</v>
      </c>
      <c r="F19" s="22"/>
      <c r="G19" s="22">
        <v>0</v>
      </c>
    </row>
    <row r="20" spans="1:9" x14ac:dyDescent="0.25">
      <c r="C20" s="22">
        <f t="shared" si="0"/>
        <v>0</v>
      </c>
      <c r="E20" s="22">
        <v>0</v>
      </c>
      <c r="F20" s="22"/>
      <c r="G20" s="22">
        <v>0</v>
      </c>
    </row>
    <row r="21" spans="1:9" x14ac:dyDescent="0.25">
      <c r="C21" s="22">
        <f t="shared" si="0"/>
        <v>0</v>
      </c>
      <c r="E21" s="22">
        <v>0</v>
      </c>
      <c r="F21" s="22"/>
      <c r="G21" s="22">
        <v>0</v>
      </c>
    </row>
    <row r="22" spans="1:9" x14ac:dyDescent="0.25">
      <c r="C22" s="22">
        <f t="shared" si="0"/>
        <v>0</v>
      </c>
      <c r="E22" s="22">
        <v>0</v>
      </c>
      <c r="F22" s="22"/>
      <c r="G22" s="22">
        <v>0</v>
      </c>
    </row>
    <row r="23" spans="1:9" x14ac:dyDescent="0.25">
      <c r="A23" s="23"/>
      <c r="B23" s="23"/>
      <c r="C23" s="22">
        <f t="shared" si="0"/>
        <v>0</v>
      </c>
      <c r="E23" s="22">
        <v>0</v>
      </c>
      <c r="F23" s="22"/>
      <c r="G23" s="22">
        <v>0</v>
      </c>
    </row>
    <row r="24" spans="1:9" x14ac:dyDescent="0.25">
      <c r="A24" s="23"/>
      <c r="B24" s="23"/>
      <c r="C24" s="22">
        <f t="shared" si="0"/>
        <v>0</v>
      </c>
      <c r="E24" s="22">
        <v>0</v>
      </c>
      <c r="F24" s="22"/>
      <c r="G24" s="22">
        <v>0</v>
      </c>
    </row>
    <row r="25" spans="1:9" x14ac:dyDescent="0.25">
      <c r="C25" s="22">
        <f t="shared" si="0"/>
        <v>0</v>
      </c>
      <c r="E25" s="22">
        <v>0</v>
      </c>
      <c r="F25" s="22"/>
      <c r="G25" s="22">
        <v>0</v>
      </c>
    </row>
    <row r="26" spans="1:9" x14ac:dyDescent="0.25">
      <c r="C26" s="22">
        <f t="shared" si="0"/>
        <v>0</v>
      </c>
      <c r="E26" s="22">
        <v>0</v>
      </c>
      <c r="F26" s="22"/>
      <c r="G26" s="22">
        <v>0</v>
      </c>
    </row>
    <row r="27" spans="1:9" x14ac:dyDescent="0.25">
      <c r="C27" s="22">
        <f t="shared" si="0"/>
        <v>0</v>
      </c>
      <c r="E27" s="22">
        <v>0</v>
      </c>
      <c r="F27" s="22"/>
      <c r="G27" s="22">
        <v>0</v>
      </c>
    </row>
    <row r="28" spans="1:9" ht="15.75" thickBot="1" x14ac:dyDescent="0.3">
      <c r="A28" s="24" t="s">
        <v>15</v>
      </c>
      <c r="B28" s="24"/>
      <c r="C28" s="25">
        <f>SUM(C8:C27)</f>
        <v>2264999</v>
      </c>
      <c r="E28" s="25">
        <f>SUM(E8:E27)</f>
        <v>2264999</v>
      </c>
      <c r="F28" s="21"/>
      <c r="G28" s="25">
        <f>SUM(G8:G27)</f>
        <v>0</v>
      </c>
    </row>
    <row r="29" spans="1:9" ht="15.75" thickTop="1" x14ac:dyDescent="0.25"/>
    <row r="31" spans="1:9" x14ac:dyDescent="0.25">
      <c r="A31" s="16"/>
      <c r="B31" s="16"/>
      <c r="C31" s="16"/>
      <c r="D31" s="16"/>
      <c r="E31" s="16"/>
    </row>
    <row r="32" spans="1:9" ht="28.5" customHeight="1" x14ac:dyDescent="0.25">
      <c r="A32" s="116" t="s">
        <v>19</v>
      </c>
      <c r="B32" s="116"/>
      <c r="C32" s="116"/>
      <c r="D32" s="117"/>
      <c r="E32" s="117"/>
      <c r="F32" s="117"/>
      <c r="G32" s="117"/>
      <c r="H32" s="117"/>
      <c r="I32" s="117"/>
    </row>
  </sheetData>
  <mergeCells count="1">
    <mergeCell ref="A32:I32"/>
  </mergeCells>
  <pageMargins left="0.7" right="0.7" top="0.75" bottom="0.75" header="0.3" footer="0.3"/>
  <pageSetup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workbookViewId="0">
      <selection activeCell="A2" sqref="A2"/>
    </sheetView>
  </sheetViews>
  <sheetFormatPr defaultColWidth="10.28515625" defaultRowHeight="12" x14ac:dyDescent="0.25"/>
  <cols>
    <col min="1" max="1" width="31" style="28" customWidth="1"/>
    <col min="2" max="2" width="1.140625" style="28" customWidth="1"/>
    <col min="3" max="3" width="1.140625" style="31" customWidth="1"/>
    <col min="4" max="4" width="14.5703125" style="28" bestFit="1" customWidth="1"/>
    <col min="5" max="5" width="1.140625" style="28" customWidth="1"/>
    <col min="6" max="6" width="7.85546875" style="28" customWidth="1"/>
    <col min="7" max="7" width="1.5703125" style="28" customWidth="1"/>
    <col min="8" max="8" width="1.140625" style="31" customWidth="1"/>
    <col min="9" max="9" width="13.42578125" style="28" customWidth="1"/>
    <col min="10" max="10" width="1.5703125" style="28" customWidth="1"/>
    <col min="11" max="11" width="1.140625" style="32" customWidth="1"/>
    <col min="12" max="12" width="13.42578125" style="28" customWidth="1"/>
    <col min="13" max="13" width="1.5703125" style="28" customWidth="1"/>
    <col min="14" max="14" width="1.140625" style="31" customWidth="1"/>
    <col min="15" max="15" width="13.42578125" style="28" customWidth="1"/>
    <col min="16" max="16" width="1.5703125" style="28" customWidth="1"/>
    <col min="17" max="17" width="1.140625" style="31" customWidth="1"/>
    <col min="18" max="18" width="13.42578125" style="28" customWidth="1"/>
    <col min="19" max="20" width="1.42578125" style="28" customWidth="1"/>
    <col min="21" max="21" width="13.140625" style="28" bestFit="1" customWidth="1"/>
    <col min="22" max="16384" width="10.28515625" style="28"/>
  </cols>
  <sheetData>
    <row r="1" spans="1:21" ht="15" x14ac:dyDescent="0.25">
      <c r="A1" s="69" t="s">
        <v>75</v>
      </c>
      <c r="B1" s="49"/>
      <c r="C1" s="70"/>
      <c r="D1" s="49"/>
      <c r="E1" s="49"/>
      <c r="F1" s="49"/>
      <c r="G1" s="49"/>
      <c r="H1" s="70"/>
      <c r="I1" s="49"/>
      <c r="J1" s="49"/>
      <c r="K1" s="71"/>
      <c r="L1" s="49"/>
      <c r="M1" s="49"/>
      <c r="N1" s="70"/>
      <c r="O1" s="49"/>
      <c r="P1" s="49"/>
      <c r="Q1" s="70"/>
      <c r="R1" s="49"/>
      <c r="S1" s="49"/>
      <c r="T1" s="49"/>
      <c r="U1" s="49"/>
    </row>
    <row r="2" spans="1:21" ht="12.75" x14ac:dyDescent="0.25">
      <c r="A2" s="72" t="s">
        <v>80</v>
      </c>
      <c r="B2" s="49"/>
      <c r="C2" s="70"/>
      <c r="D2" s="49"/>
      <c r="E2" s="49"/>
      <c r="F2" s="49"/>
      <c r="G2" s="49"/>
      <c r="H2" s="70"/>
      <c r="I2" s="49"/>
      <c r="J2" s="49"/>
      <c r="K2" s="71"/>
      <c r="L2" s="49"/>
      <c r="M2" s="49"/>
      <c r="N2" s="70"/>
      <c r="O2" s="49"/>
      <c r="P2" s="49"/>
      <c r="Q2" s="70"/>
      <c r="R2" s="49"/>
      <c r="S2" s="49"/>
      <c r="T2" s="49"/>
      <c r="U2" s="49"/>
    </row>
    <row r="3" spans="1:21" ht="12.75" x14ac:dyDescent="0.25">
      <c r="A3" s="72"/>
      <c r="B3" s="49"/>
      <c r="C3" s="70"/>
      <c r="D3" s="49"/>
      <c r="E3" s="49"/>
      <c r="F3" s="49"/>
      <c r="G3" s="49"/>
      <c r="H3" s="70"/>
      <c r="I3" s="49"/>
      <c r="J3" s="49"/>
      <c r="K3" s="71"/>
      <c r="L3" s="49"/>
      <c r="M3" s="49"/>
      <c r="N3" s="70"/>
      <c r="O3" s="49"/>
      <c r="P3" s="49"/>
      <c r="Q3" s="70"/>
      <c r="R3" s="49"/>
      <c r="S3" s="49"/>
      <c r="T3" s="49"/>
      <c r="U3" s="49"/>
    </row>
    <row r="4" spans="1:21" x14ac:dyDescent="0.25">
      <c r="A4" s="49"/>
      <c r="B4" s="49"/>
      <c r="C4" s="70"/>
      <c r="D4" s="49"/>
      <c r="E4" s="49"/>
      <c r="F4" s="49"/>
      <c r="G4" s="49"/>
      <c r="H4" s="70"/>
      <c r="I4" s="49"/>
      <c r="J4" s="49"/>
      <c r="K4" s="71"/>
      <c r="L4" s="49"/>
      <c r="M4" s="49"/>
      <c r="N4" s="70"/>
      <c r="O4" s="49"/>
      <c r="P4" s="49"/>
      <c r="Q4" s="70"/>
      <c r="R4" s="49"/>
      <c r="S4" s="49"/>
      <c r="T4" s="49"/>
      <c r="U4" s="49"/>
    </row>
    <row r="5" spans="1:21" ht="12.75" x14ac:dyDescent="0.25">
      <c r="A5" s="73"/>
      <c r="B5" s="73"/>
      <c r="C5" s="74"/>
      <c r="D5" s="75" t="s">
        <v>20</v>
      </c>
      <c r="E5" s="75"/>
      <c r="F5" s="72"/>
      <c r="G5" s="73"/>
      <c r="H5" s="74"/>
      <c r="I5" s="72"/>
      <c r="J5" s="73"/>
      <c r="K5" s="76"/>
      <c r="L5" s="73"/>
      <c r="M5" s="73"/>
      <c r="N5" s="74"/>
      <c r="O5" s="73"/>
      <c r="P5" s="73"/>
      <c r="Q5" s="74"/>
      <c r="R5" s="72"/>
      <c r="S5" s="49"/>
      <c r="T5" s="49"/>
      <c r="U5" s="53" t="s">
        <v>21</v>
      </c>
    </row>
    <row r="6" spans="1:21" ht="12.75" x14ac:dyDescent="0.25">
      <c r="A6" s="73"/>
      <c r="B6" s="73"/>
      <c r="C6" s="74"/>
      <c r="D6" s="75" t="s">
        <v>22</v>
      </c>
      <c r="E6" s="75"/>
      <c r="F6" s="77" t="s">
        <v>23</v>
      </c>
      <c r="G6" s="73"/>
      <c r="H6" s="74"/>
      <c r="I6" s="77" t="s">
        <v>24</v>
      </c>
      <c r="J6" s="73"/>
      <c r="K6" s="76"/>
      <c r="L6" s="73"/>
      <c r="M6" s="73"/>
      <c r="N6" s="74"/>
      <c r="O6" s="73"/>
      <c r="P6" s="73"/>
      <c r="Q6" s="74"/>
      <c r="R6" s="77" t="s">
        <v>25</v>
      </c>
      <c r="S6" s="49"/>
      <c r="T6" s="49"/>
      <c r="U6" s="53" t="s">
        <v>26</v>
      </c>
    </row>
    <row r="7" spans="1:21" ht="12.75" x14ac:dyDescent="0.25">
      <c r="A7" s="78" t="s">
        <v>16</v>
      </c>
      <c r="B7" s="79"/>
      <c r="C7" s="74"/>
      <c r="D7" s="80" t="s">
        <v>27</v>
      </c>
      <c r="E7" s="81"/>
      <c r="F7" s="82" t="s">
        <v>28</v>
      </c>
      <c r="G7" s="79"/>
      <c r="H7" s="74"/>
      <c r="I7" s="82" t="s">
        <v>29</v>
      </c>
      <c r="J7" s="79"/>
      <c r="K7" s="76"/>
      <c r="L7" s="78" t="s">
        <v>30</v>
      </c>
      <c r="M7" s="79"/>
      <c r="N7" s="74"/>
      <c r="O7" s="78" t="s">
        <v>31</v>
      </c>
      <c r="P7" s="79"/>
      <c r="Q7" s="74"/>
      <c r="R7" s="82" t="s">
        <v>29</v>
      </c>
      <c r="S7" s="49"/>
      <c r="T7" s="49"/>
      <c r="U7" s="56" t="s">
        <v>43</v>
      </c>
    </row>
    <row r="8" spans="1:21" ht="12.75" x14ac:dyDescent="0.25">
      <c r="A8" s="83" t="s">
        <v>66</v>
      </c>
      <c r="B8" s="84"/>
      <c r="C8" s="74" t="s">
        <v>14</v>
      </c>
      <c r="D8" s="85"/>
      <c r="E8" s="85">
        <f t="shared" ref="E8:E31" si="0">SUM(D8)</f>
        <v>0</v>
      </c>
      <c r="F8" s="86"/>
      <c r="G8" s="85"/>
      <c r="H8" s="74" t="s">
        <v>14</v>
      </c>
      <c r="I8" s="85">
        <v>0</v>
      </c>
      <c r="J8" s="85"/>
      <c r="K8" s="76" t="s">
        <v>14</v>
      </c>
      <c r="L8" s="85">
        <v>0</v>
      </c>
      <c r="M8" s="85"/>
      <c r="N8" s="74" t="s">
        <v>14</v>
      </c>
      <c r="O8" s="85">
        <v>0</v>
      </c>
      <c r="P8" s="85"/>
      <c r="Q8" s="74" t="s">
        <v>14</v>
      </c>
      <c r="R8" s="85">
        <f>SUM(I8+L8+O8)</f>
        <v>0</v>
      </c>
      <c r="S8" s="49"/>
      <c r="T8" s="74" t="s">
        <v>14</v>
      </c>
      <c r="U8" s="87">
        <f>+R8/'Approved Bond Authorizations'!$E$36</f>
        <v>0</v>
      </c>
    </row>
    <row r="9" spans="1:21" ht="12.75" x14ac:dyDescent="0.25">
      <c r="A9" s="83" t="s">
        <v>74</v>
      </c>
      <c r="B9" s="84"/>
      <c r="C9" s="74"/>
      <c r="D9" s="85">
        <v>2264999</v>
      </c>
      <c r="E9" s="85">
        <f t="shared" si="0"/>
        <v>2264999</v>
      </c>
      <c r="F9" s="86">
        <v>8152024</v>
      </c>
      <c r="G9" s="85"/>
      <c r="H9" s="74"/>
      <c r="I9" s="85">
        <v>2264998.75</v>
      </c>
      <c r="J9" s="85"/>
      <c r="K9" s="76"/>
      <c r="L9" s="85">
        <v>0</v>
      </c>
      <c r="M9" s="85"/>
      <c r="N9" s="74"/>
      <c r="O9" s="85">
        <v>-909998.75</v>
      </c>
      <c r="P9" s="85"/>
      <c r="Q9" s="74"/>
      <c r="R9" s="85">
        <f t="shared" ref="R9:R30" si="1">SUM(I9+L9+O9)</f>
        <v>1355000</v>
      </c>
      <c r="S9" s="49"/>
      <c r="T9" s="49"/>
      <c r="U9" s="87">
        <f>+R9/'Approved Bond Authorizations'!$E$36</f>
        <v>1757.4578469520104</v>
      </c>
    </row>
    <row r="10" spans="1:21" ht="12.75" x14ac:dyDescent="0.25">
      <c r="A10" s="83" t="s">
        <v>62</v>
      </c>
      <c r="B10" s="84"/>
      <c r="C10" s="74"/>
      <c r="D10" s="85">
        <v>0</v>
      </c>
      <c r="E10" s="85">
        <f t="shared" si="0"/>
        <v>0</v>
      </c>
      <c r="F10" s="86"/>
      <c r="G10" s="85"/>
      <c r="H10" s="74"/>
      <c r="I10" s="85">
        <v>0</v>
      </c>
      <c r="J10" s="85"/>
      <c r="K10" s="76"/>
      <c r="L10" s="85">
        <v>0</v>
      </c>
      <c r="M10" s="85"/>
      <c r="N10" s="74"/>
      <c r="O10" s="85">
        <v>0</v>
      </c>
      <c r="P10" s="85"/>
      <c r="Q10" s="74"/>
      <c r="R10" s="85">
        <f t="shared" si="1"/>
        <v>0</v>
      </c>
      <c r="S10" s="49"/>
      <c r="T10" s="49"/>
      <c r="U10" s="87">
        <f>+R10/'Approved Bond Authorizations'!$E$36</f>
        <v>0</v>
      </c>
    </row>
    <row r="11" spans="1:21" ht="12.75" x14ac:dyDescent="0.25">
      <c r="A11" s="83" t="s">
        <v>67</v>
      </c>
      <c r="B11" s="84"/>
      <c r="C11" s="74"/>
      <c r="D11" s="85">
        <v>0</v>
      </c>
      <c r="E11" s="85">
        <f t="shared" si="0"/>
        <v>0</v>
      </c>
      <c r="F11" s="86"/>
      <c r="G11" s="85"/>
      <c r="H11" s="74"/>
      <c r="I11" s="85">
        <v>0</v>
      </c>
      <c r="J11" s="85"/>
      <c r="K11" s="76"/>
      <c r="L11" s="85">
        <v>0</v>
      </c>
      <c r="M11" s="85"/>
      <c r="N11" s="74"/>
      <c r="O11" s="85">
        <v>0</v>
      </c>
      <c r="P11" s="85"/>
      <c r="Q11" s="74"/>
      <c r="R11" s="85">
        <f t="shared" si="1"/>
        <v>0</v>
      </c>
      <c r="S11" s="49"/>
      <c r="T11" s="49"/>
      <c r="U11" s="87">
        <f>+R11/'Approved Bond Authorizations'!$E$36</f>
        <v>0</v>
      </c>
    </row>
    <row r="12" spans="1:21" ht="12.75" x14ac:dyDescent="0.25">
      <c r="A12" s="83" t="s">
        <v>64</v>
      </c>
      <c r="B12" s="84"/>
      <c r="C12" s="74"/>
      <c r="D12" s="85">
        <v>0</v>
      </c>
      <c r="E12" s="85">
        <f t="shared" si="0"/>
        <v>0</v>
      </c>
      <c r="F12" s="86"/>
      <c r="G12" s="85"/>
      <c r="H12" s="74"/>
      <c r="I12" s="85">
        <v>0</v>
      </c>
      <c r="J12" s="85"/>
      <c r="K12" s="76"/>
      <c r="L12" s="85">
        <v>0</v>
      </c>
      <c r="M12" s="85"/>
      <c r="N12" s="74"/>
      <c r="O12" s="85">
        <v>0</v>
      </c>
      <c r="P12" s="85"/>
      <c r="Q12" s="74"/>
      <c r="R12" s="85">
        <f t="shared" si="1"/>
        <v>0</v>
      </c>
      <c r="S12" s="49"/>
      <c r="T12" s="49"/>
      <c r="U12" s="87">
        <f>+R12/'Approved Bond Authorizations'!$E$36</f>
        <v>0</v>
      </c>
    </row>
    <row r="13" spans="1:21" ht="12.75" x14ac:dyDescent="0.25">
      <c r="A13" s="83" t="s">
        <v>65</v>
      </c>
      <c r="B13" s="83"/>
      <c r="C13" s="74"/>
      <c r="D13" s="85">
        <v>0</v>
      </c>
      <c r="E13" s="85">
        <f t="shared" si="0"/>
        <v>0</v>
      </c>
      <c r="F13" s="86"/>
      <c r="G13" s="85"/>
      <c r="H13" s="74"/>
      <c r="I13" s="85">
        <v>0</v>
      </c>
      <c r="J13" s="85"/>
      <c r="K13" s="76"/>
      <c r="L13" s="85">
        <v>0</v>
      </c>
      <c r="M13" s="85"/>
      <c r="N13" s="74"/>
      <c r="O13" s="85">
        <v>0</v>
      </c>
      <c r="P13" s="85"/>
      <c r="Q13" s="74"/>
      <c r="R13" s="85">
        <f>SUM(I13+L13+O13)</f>
        <v>0</v>
      </c>
      <c r="S13" s="49"/>
      <c r="T13" s="49"/>
      <c r="U13" s="87">
        <f>+R13/'Approved Bond Authorizations'!$E$36</f>
        <v>0</v>
      </c>
    </row>
    <row r="14" spans="1:21" ht="12.75" x14ac:dyDescent="0.25">
      <c r="A14" s="83" t="s">
        <v>63</v>
      </c>
      <c r="B14" s="83"/>
      <c r="C14" s="74"/>
      <c r="D14" s="85">
        <v>0</v>
      </c>
      <c r="E14" s="85">
        <f t="shared" si="0"/>
        <v>0</v>
      </c>
      <c r="F14" s="86"/>
      <c r="G14" s="85"/>
      <c r="H14" s="74"/>
      <c r="I14" s="85">
        <v>0</v>
      </c>
      <c r="J14" s="85"/>
      <c r="K14" s="76"/>
      <c r="L14" s="85">
        <v>0</v>
      </c>
      <c r="M14" s="85"/>
      <c r="N14" s="74"/>
      <c r="O14" s="85">
        <v>0</v>
      </c>
      <c r="P14" s="85"/>
      <c r="Q14" s="74"/>
      <c r="R14" s="85">
        <f t="shared" si="1"/>
        <v>0</v>
      </c>
      <c r="S14" s="49"/>
      <c r="T14" s="49"/>
      <c r="U14" s="87">
        <f>+R14/'Approved Bond Authorizations'!$E$36</f>
        <v>0</v>
      </c>
    </row>
    <row r="15" spans="1:21" ht="12.75" x14ac:dyDescent="0.25">
      <c r="A15" s="83"/>
      <c r="B15" s="83"/>
      <c r="C15" s="74"/>
      <c r="D15" s="85">
        <v>0</v>
      </c>
      <c r="E15" s="85">
        <f t="shared" si="0"/>
        <v>0</v>
      </c>
      <c r="F15" s="86"/>
      <c r="G15" s="85"/>
      <c r="H15" s="74"/>
      <c r="I15" s="85">
        <v>0</v>
      </c>
      <c r="J15" s="85"/>
      <c r="K15" s="76"/>
      <c r="L15" s="85">
        <v>0</v>
      </c>
      <c r="M15" s="85"/>
      <c r="N15" s="74"/>
      <c r="O15" s="85">
        <v>0</v>
      </c>
      <c r="P15" s="85"/>
      <c r="Q15" s="74"/>
      <c r="R15" s="85">
        <f t="shared" si="1"/>
        <v>0</v>
      </c>
      <c r="S15" s="49"/>
      <c r="T15" s="49"/>
      <c r="U15" s="87">
        <f>+R15/'Approved Bond Authorizations'!$E$36</f>
        <v>0</v>
      </c>
    </row>
    <row r="16" spans="1:21" ht="12.75" x14ac:dyDescent="0.25">
      <c r="A16" s="83"/>
      <c r="B16" s="83"/>
      <c r="C16" s="74"/>
      <c r="D16" s="85">
        <v>0</v>
      </c>
      <c r="E16" s="85">
        <f t="shared" si="0"/>
        <v>0</v>
      </c>
      <c r="F16" s="86"/>
      <c r="G16" s="85"/>
      <c r="H16" s="74"/>
      <c r="I16" s="85">
        <v>0</v>
      </c>
      <c r="J16" s="85"/>
      <c r="K16" s="76"/>
      <c r="L16" s="85">
        <v>0</v>
      </c>
      <c r="M16" s="85"/>
      <c r="N16" s="74"/>
      <c r="O16" s="85">
        <v>0</v>
      </c>
      <c r="P16" s="85"/>
      <c r="Q16" s="74"/>
      <c r="R16" s="85">
        <f t="shared" si="1"/>
        <v>0</v>
      </c>
      <c r="S16" s="49"/>
      <c r="T16" s="49"/>
      <c r="U16" s="87">
        <f>+R16/'Approved Bond Authorizations'!$E$36</f>
        <v>0</v>
      </c>
    </row>
    <row r="17" spans="1:21" ht="12.75" x14ac:dyDescent="0.25">
      <c r="A17" s="83"/>
      <c r="B17" s="83"/>
      <c r="C17" s="74"/>
      <c r="D17" s="85">
        <v>0</v>
      </c>
      <c r="E17" s="85">
        <f t="shared" si="0"/>
        <v>0</v>
      </c>
      <c r="F17" s="86"/>
      <c r="G17" s="85"/>
      <c r="H17" s="74"/>
      <c r="I17" s="85">
        <v>0</v>
      </c>
      <c r="J17" s="85"/>
      <c r="K17" s="76"/>
      <c r="L17" s="85">
        <v>0</v>
      </c>
      <c r="M17" s="85"/>
      <c r="N17" s="74"/>
      <c r="O17" s="85">
        <v>0</v>
      </c>
      <c r="P17" s="85"/>
      <c r="Q17" s="74"/>
      <c r="R17" s="85">
        <f t="shared" si="1"/>
        <v>0</v>
      </c>
      <c r="S17" s="49"/>
      <c r="T17" s="49"/>
      <c r="U17" s="87">
        <f>+R17/'Approved Bond Authorizations'!$E$36</f>
        <v>0</v>
      </c>
    </row>
    <row r="18" spans="1:21" ht="12.75" x14ac:dyDescent="0.25">
      <c r="A18" s="83"/>
      <c r="B18" s="83"/>
      <c r="C18" s="74"/>
      <c r="D18" s="85">
        <v>0</v>
      </c>
      <c r="E18" s="85">
        <f t="shared" si="0"/>
        <v>0</v>
      </c>
      <c r="F18" s="86"/>
      <c r="G18" s="85"/>
      <c r="H18" s="74"/>
      <c r="I18" s="85">
        <v>0</v>
      </c>
      <c r="J18" s="85"/>
      <c r="K18" s="76"/>
      <c r="L18" s="85">
        <v>0</v>
      </c>
      <c r="M18" s="85"/>
      <c r="N18" s="74"/>
      <c r="O18" s="85">
        <v>0</v>
      </c>
      <c r="P18" s="85"/>
      <c r="Q18" s="74"/>
      <c r="R18" s="85">
        <f t="shared" si="1"/>
        <v>0</v>
      </c>
      <c r="S18" s="49"/>
      <c r="T18" s="49"/>
      <c r="U18" s="87">
        <f>+R18/'Approved Bond Authorizations'!$E$36</f>
        <v>0</v>
      </c>
    </row>
    <row r="19" spans="1:21" ht="12.75" x14ac:dyDescent="0.25">
      <c r="A19" s="83"/>
      <c r="B19" s="83"/>
      <c r="C19" s="74"/>
      <c r="D19" s="85">
        <v>0</v>
      </c>
      <c r="E19" s="85">
        <f t="shared" si="0"/>
        <v>0</v>
      </c>
      <c r="F19" s="86"/>
      <c r="G19" s="85"/>
      <c r="H19" s="74"/>
      <c r="I19" s="85">
        <v>0</v>
      </c>
      <c r="J19" s="85"/>
      <c r="K19" s="76"/>
      <c r="L19" s="85">
        <v>0</v>
      </c>
      <c r="M19" s="85"/>
      <c r="N19" s="74"/>
      <c r="O19" s="85">
        <v>0</v>
      </c>
      <c r="P19" s="85"/>
      <c r="Q19" s="74"/>
      <c r="R19" s="85">
        <f t="shared" si="1"/>
        <v>0</v>
      </c>
      <c r="S19" s="49"/>
      <c r="T19" s="49"/>
      <c r="U19" s="87">
        <f>+R19/'Approved Bond Authorizations'!$E$36</f>
        <v>0</v>
      </c>
    </row>
    <row r="20" spans="1:21" ht="12.75" x14ac:dyDescent="0.25">
      <c r="A20" s="83"/>
      <c r="B20" s="83"/>
      <c r="C20" s="74"/>
      <c r="D20" s="85">
        <v>0</v>
      </c>
      <c r="E20" s="85">
        <f t="shared" si="0"/>
        <v>0</v>
      </c>
      <c r="F20" s="86"/>
      <c r="G20" s="85"/>
      <c r="H20" s="74"/>
      <c r="I20" s="85">
        <v>0</v>
      </c>
      <c r="J20" s="85"/>
      <c r="K20" s="76"/>
      <c r="L20" s="85">
        <v>0</v>
      </c>
      <c r="M20" s="85"/>
      <c r="N20" s="74"/>
      <c r="O20" s="85">
        <v>0</v>
      </c>
      <c r="P20" s="85"/>
      <c r="Q20" s="74"/>
      <c r="R20" s="85">
        <f t="shared" si="1"/>
        <v>0</v>
      </c>
      <c r="S20" s="49"/>
      <c r="T20" s="49"/>
      <c r="U20" s="87">
        <f>+R20/'Approved Bond Authorizations'!$E$36</f>
        <v>0</v>
      </c>
    </row>
    <row r="21" spans="1:21" ht="12.75" x14ac:dyDescent="0.25">
      <c r="A21" s="83"/>
      <c r="B21" s="83"/>
      <c r="C21" s="74"/>
      <c r="D21" s="85">
        <v>0</v>
      </c>
      <c r="E21" s="85">
        <f t="shared" si="0"/>
        <v>0</v>
      </c>
      <c r="F21" s="86"/>
      <c r="G21" s="85"/>
      <c r="H21" s="74"/>
      <c r="I21" s="85">
        <v>0</v>
      </c>
      <c r="J21" s="85"/>
      <c r="K21" s="76"/>
      <c r="L21" s="85">
        <v>0</v>
      </c>
      <c r="M21" s="85"/>
      <c r="N21" s="74"/>
      <c r="O21" s="85">
        <v>0</v>
      </c>
      <c r="P21" s="85"/>
      <c r="Q21" s="74"/>
      <c r="R21" s="85">
        <f t="shared" si="1"/>
        <v>0</v>
      </c>
      <c r="S21" s="49"/>
      <c r="T21" s="49"/>
      <c r="U21" s="87">
        <f>+R21/'Approved Bond Authorizations'!$E$36</f>
        <v>0</v>
      </c>
    </row>
    <row r="22" spans="1:21" ht="12.75" x14ac:dyDescent="0.25">
      <c r="A22" s="83"/>
      <c r="B22" s="83"/>
      <c r="C22" s="74"/>
      <c r="D22" s="85">
        <v>0</v>
      </c>
      <c r="E22" s="85">
        <f t="shared" si="0"/>
        <v>0</v>
      </c>
      <c r="F22" s="86"/>
      <c r="G22" s="85"/>
      <c r="H22" s="74"/>
      <c r="I22" s="85">
        <v>0</v>
      </c>
      <c r="J22" s="85"/>
      <c r="K22" s="76"/>
      <c r="L22" s="85">
        <v>0</v>
      </c>
      <c r="M22" s="85"/>
      <c r="N22" s="74"/>
      <c r="O22" s="85">
        <v>0</v>
      </c>
      <c r="P22" s="85"/>
      <c r="Q22" s="74"/>
      <c r="R22" s="85">
        <f t="shared" si="1"/>
        <v>0</v>
      </c>
      <c r="S22" s="49"/>
      <c r="T22" s="49"/>
      <c r="U22" s="87">
        <f>+R22/'Approved Bond Authorizations'!$E$36</f>
        <v>0</v>
      </c>
    </row>
    <row r="23" spans="1:21" ht="12.75" x14ac:dyDescent="0.25">
      <c r="A23" s="83"/>
      <c r="B23" s="83"/>
      <c r="C23" s="74"/>
      <c r="D23" s="85">
        <v>0</v>
      </c>
      <c r="E23" s="85">
        <f t="shared" si="0"/>
        <v>0</v>
      </c>
      <c r="F23" s="86"/>
      <c r="G23" s="85"/>
      <c r="H23" s="74"/>
      <c r="I23" s="85">
        <v>0</v>
      </c>
      <c r="J23" s="85"/>
      <c r="K23" s="76"/>
      <c r="L23" s="85">
        <v>0</v>
      </c>
      <c r="M23" s="85"/>
      <c r="N23" s="74"/>
      <c r="O23" s="85">
        <v>0</v>
      </c>
      <c r="P23" s="85"/>
      <c r="Q23" s="74"/>
      <c r="R23" s="85">
        <f t="shared" si="1"/>
        <v>0</v>
      </c>
      <c r="S23" s="49"/>
      <c r="T23" s="49"/>
      <c r="U23" s="87">
        <f>+R23/'Approved Bond Authorizations'!$E$36</f>
        <v>0</v>
      </c>
    </row>
    <row r="24" spans="1:21" ht="12.75" x14ac:dyDescent="0.25">
      <c r="A24" s="83"/>
      <c r="B24" s="83"/>
      <c r="C24" s="74"/>
      <c r="D24" s="85">
        <v>0</v>
      </c>
      <c r="E24" s="85">
        <f t="shared" si="0"/>
        <v>0</v>
      </c>
      <c r="F24" s="86"/>
      <c r="G24" s="85"/>
      <c r="H24" s="74"/>
      <c r="I24" s="85">
        <v>0</v>
      </c>
      <c r="J24" s="85"/>
      <c r="K24" s="76"/>
      <c r="L24" s="85">
        <v>0</v>
      </c>
      <c r="M24" s="85"/>
      <c r="N24" s="74"/>
      <c r="O24" s="85">
        <v>0</v>
      </c>
      <c r="P24" s="85"/>
      <c r="Q24" s="74"/>
      <c r="R24" s="85">
        <f t="shared" si="1"/>
        <v>0</v>
      </c>
      <c r="S24" s="49"/>
      <c r="T24" s="49"/>
      <c r="U24" s="87">
        <f>+R24/'Approved Bond Authorizations'!$E$36</f>
        <v>0</v>
      </c>
    </row>
    <row r="25" spans="1:21" ht="12.75" x14ac:dyDescent="0.25">
      <c r="A25" s="83"/>
      <c r="B25" s="83"/>
      <c r="C25" s="74"/>
      <c r="D25" s="85">
        <v>0</v>
      </c>
      <c r="E25" s="85">
        <f t="shared" si="0"/>
        <v>0</v>
      </c>
      <c r="F25" s="86"/>
      <c r="G25" s="85"/>
      <c r="H25" s="74"/>
      <c r="I25" s="85">
        <v>0</v>
      </c>
      <c r="J25" s="85"/>
      <c r="K25" s="76"/>
      <c r="L25" s="85">
        <v>0</v>
      </c>
      <c r="M25" s="85"/>
      <c r="N25" s="74"/>
      <c r="O25" s="85">
        <v>0</v>
      </c>
      <c r="P25" s="85"/>
      <c r="Q25" s="74"/>
      <c r="R25" s="85">
        <f t="shared" si="1"/>
        <v>0</v>
      </c>
      <c r="S25" s="49"/>
      <c r="T25" s="49"/>
      <c r="U25" s="87">
        <f>+R25/'Approved Bond Authorizations'!$E$36</f>
        <v>0</v>
      </c>
    </row>
    <row r="26" spans="1:21" ht="12.75" x14ac:dyDescent="0.25">
      <c r="A26" s="83"/>
      <c r="B26" s="83"/>
      <c r="C26" s="74"/>
      <c r="D26" s="85">
        <v>0</v>
      </c>
      <c r="E26" s="85">
        <f t="shared" si="0"/>
        <v>0</v>
      </c>
      <c r="F26" s="86"/>
      <c r="G26" s="85"/>
      <c r="H26" s="74"/>
      <c r="I26" s="85">
        <v>0</v>
      </c>
      <c r="J26" s="85"/>
      <c r="K26" s="76"/>
      <c r="L26" s="85">
        <v>0</v>
      </c>
      <c r="M26" s="85"/>
      <c r="N26" s="74"/>
      <c r="O26" s="85">
        <v>0</v>
      </c>
      <c r="P26" s="85"/>
      <c r="Q26" s="74"/>
      <c r="R26" s="85">
        <f t="shared" si="1"/>
        <v>0</v>
      </c>
      <c r="S26" s="49"/>
      <c r="T26" s="49"/>
      <c r="U26" s="87">
        <f>+R26/'Approved Bond Authorizations'!$E$36</f>
        <v>0</v>
      </c>
    </row>
    <row r="27" spans="1:21" ht="12.75" x14ac:dyDescent="0.25">
      <c r="A27" s="83"/>
      <c r="B27" s="83"/>
      <c r="C27" s="74"/>
      <c r="D27" s="85">
        <v>0</v>
      </c>
      <c r="E27" s="85">
        <f t="shared" si="0"/>
        <v>0</v>
      </c>
      <c r="F27" s="86"/>
      <c r="G27" s="85"/>
      <c r="H27" s="74"/>
      <c r="I27" s="85">
        <v>0</v>
      </c>
      <c r="J27" s="85"/>
      <c r="K27" s="76"/>
      <c r="L27" s="85">
        <v>0</v>
      </c>
      <c r="M27" s="85"/>
      <c r="N27" s="74"/>
      <c r="O27" s="85">
        <v>0</v>
      </c>
      <c r="P27" s="85"/>
      <c r="Q27" s="74"/>
      <c r="R27" s="85">
        <f t="shared" si="1"/>
        <v>0</v>
      </c>
      <c r="S27" s="49"/>
      <c r="T27" s="49"/>
      <c r="U27" s="87">
        <f>+R27/'Approved Bond Authorizations'!$E$36</f>
        <v>0</v>
      </c>
    </row>
    <row r="28" spans="1:21" ht="12.75" x14ac:dyDescent="0.25">
      <c r="A28" s="83"/>
      <c r="B28" s="83"/>
      <c r="C28" s="74"/>
      <c r="D28" s="85">
        <v>0</v>
      </c>
      <c r="E28" s="85">
        <f t="shared" si="0"/>
        <v>0</v>
      </c>
      <c r="F28" s="86"/>
      <c r="G28" s="85"/>
      <c r="H28" s="74"/>
      <c r="I28" s="85">
        <v>0</v>
      </c>
      <c r="J28" s="85"/>
      <c r="K28" s="76"/>
      <c r="L28" s="85">
        <v>0</v>
      </c>
      <c r="M28" s="85"/>
      <c r="N28" s="74"/>
      <c r="O28" s="85">
        <v>0</v>
      </c>
      <c r="P28" s="85"/>
      <c r="Q28" s="74"/>
      <c r="R28" s="85">
        <f t="shared" si="1"/>
        <v>0</v>
      </c>
      <c r="S28" s="49"/>
      <c r="T28" s="49"/>
      <c r="U28" s="87">
        <f>+R28/'Approved Bond Authorizations'!$E$36</f>
        <v>0</v>
      </c>
    </row>
    <row r="29" spans="1:21" ht="12.75" x14ac:dyDescent="0.25">
      <c r="A29" s="83"/>
      <c r="B29" s="83"/>
      <c r="C29" s="74"/>
      <c r="D29" s="85">
        <v>0</v>
      </c>
      <c r="E29" s="85">
        <f t="shared" si="0"/>
        <v>0</v>
      </c>
      <c r="F29" s="86"/>
      <c r="G29" s="85"/>
      <c r="H29" s="74"/>
      <c r="I29" s="85">
        <v>0</v>
      </c>
      <c r="J29" s="85"/>
      <c r="K29" s="76"/>
      <c r="L29" s="85">
        <v>0</v>
      </c>
      <c r="M29" s="85"/>
      <c r="N29" s="74"/>
      <c r="O29" s="85">
        <v>0</v>
      </c>
      <c r="P29" s="85"/>
      <c r="Q29" s="74"/>
      <c r="R29" s="85">
        <f t="shared" si="1"/>
        <v>0</v>
      </c>
      <c r="S29" s="49"/>
      <c r="T29" s="49"/>
      <c r="U29" s="87">
        <f>+R29/'Approved Bond Authorizations'!$E$36</f>
        <v>0</v>
      </c>
    </row>
    <row r="30" spans="1:21" ht="12.75" x14ac:dyDescent="0.25">
      <c r="A30" s="83"/>
      <c r="B30" s="83"/>
      <c r="C30" s="74"/>
      <c r="D30" s="85">
        <v>0</v>
      </c>
      <c r="E30" s="85">
        <f t="shared" si="0"/>
        <v>0</v>
      </c>
      <c r="F30" s="86"/>
      <c r="G30" s="85"/>
      <c r="H30" s="74"/>
      <c r="I30" s="85">
        <v>0</v>
      </c>
      <c r="J30" s="85"/>
      <c r="K30" s="76"/>
      <c r="L30" s="85">
        <v>0</v>
      </c>
      <c r="M30" s="85"/>
      <c r="N30" s="74"/>
      <c r="O30" s="85">
        <v>0</v>
      </c>
      <c r="P30" s="85"/>
      <c r="Q30" s="74"/>
      <c r="R30" s="85">
        <f t="shared" si="1"/>
        <v>0</v>
      </c>
      <c r="S30" s="49"/>
      <c r="T30" s="49"/>
      <c r="U30" s="87">
        <f>+R30/'Approved Bond Authorizations'!$E$36</f>
        <v>0</v>
      </c>
    </row>
    <row r="31" spans="1:21" ht="13.5" thickBot="1" x14ac:dyDescent="0.3">
      <c r="A31" s="88" t="s">
        <v>15</v>
      </c>
      <c r="B31" s="89"/>
      <c r="C31" s="74"/>
      <c r="D31" s="90">
        <f>SUM(D8:D30)</f>
        <v>2264999</v>
      </c>
      <c r="E31" s="85">
        <f t="shared" si="0"/>
        <v>2264999</v>
      </c>
      <c r="F31" s="73"/>
      <c r="G31" s="91"/>
      <c r="H31" s="92" t="s">
        <v>14</v>
      </c>
      <c r="I31" s="93">
        <f>SUM(I8:I30)</f>
        <v>2264998.75</v>
      </c>
      <c r="J31" s="91"/>
      <c r="K31" s="94" t="s">
        <v>14</v>
      </c>
      <c r="L31" s="93">
        <f>SUM(L8:L30)</f>
        <v>0</v>
      </c>
      <c r="M31" s="91"/>
      <c r="N31" s="92" t="s">
        <v>14</v>
      </c>
      <c r="O31" s="93">
        <f>SUM(O8:O30)</f>
        <v>-909998.75</v>
      </c>
      <c r="P31" s="91"/>
      <c r="Q31" s="92" t="s">
        <v>14</v>
      </c>
      <c r="R31" s="93">
        <f>SUM(R8:R30)</f>
        <v>1355000</v>
      </c>
      <c r="S31" s="91"/>
      <c r="T31" s="92" t="s">
        <v>14</v>
      </c>
      <c r="U31" s="95">
        <f>SUM(U8:U30)</f>
        <v>1757.4578469520104</v>
      </c>
    </row>
    <row r="32" spans="1:21" ht="13.5" thickTop="1" x14ac:dyDescent="0.25">
      <c r="A32" s="72"/>
      <c r="B32" s="72"/>
      <c r="C32" s="96"/>
      <c r="D32" s="72"/>
      <c r="E32" s="72"/>
      <c r="F32" s="72"/>
      <c r="G32" s="85"/>
      <c r="H32" s="96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49"/>
      <c r="T32" s="49"/>
      <c r="U32" s="49"/>
    </row>
    <row r="39" spans="1:18" x14ac:dyDescent="0.25">
      <c r="A39" s="29"/>
      <c r="B39" s="29"/>
    </row>
    <row r="40" spans="1:18" x14ac:dyDescent="0.25">
      <c r="A40" s="29"/>
      <c r="B40" s="29"/>
      <c r="C40" s="33"/>
      <c r="D40" s="30"/>
      <c r="E40" s="30"/>
      <c r="F40" s="30"/>
      <c r="H40" s="33"/>
      <c r="I40" s="29"/>
      <c r="K40" s="34"/>
      <c r="Q40" s="33"/>
      <c r="R40" s="30"/>
    </row>
    <row r="41" spans="1:18" x14ac:dyDescent="0.25">
      <c r="A41" s="29"/>
      <c r="B41" s="29"/>
      <c r="C41" s="33"/>
      <c r="D41" s="30"/>
      <c r="E41" s="30"/>
      <c r="F41" s="30"/>
      <c r="H41" s="33"/>
      <c r="I41" s="29"/>
      <c r="K41" s="34"/>
      <c r="L41" s="29"/>
      <c r="N41" s="33"/>
    </row>
    <row r="42" spans="1:18" x14ac:dyDescent="0.25">
      <c r="A42" s="29"/>
      <c r="B42" s="29"/>
      <c r="C42" s="33"/>
      <c r="D42" s="30"/>
      <c r="E42" s="30"/>
      <c r="F42" s="30"/>
      <c r="H42" s="33"/>
      <c r="I42" s="29"/>
      <c r="K42" s="34"/>
      <c r="L42" s="29"/>
      <c r="N42" s="33"/>
    </row>
    <row r="43" spans="1:18" x14ac:dyDescent="0.25">
      <c r="A43" s="29"/>
      <c r="B43" s="29"/>
      <c r="C43" s="33"/>
      <c r="D43" s="30"/>
      <c r="E43" s="30"/>
      <c r="F43" s="30"/>
      <c r="H43" s="33"/>
      <c r="I43" s="29"/>
      <c r="K43" s="34"/>
      <c r="L43" s="29"/>
      <c r="N43" s="33"/>
    </row>
    <row r="44" spans="1:18" x14ac:dyDescent="0.25">
      <c r="A44" s="29"/>
      <c r="B44" s="29"/>
      <c r="C44" s="33"/>
      <c r="D44" s="29"/>
      <c r="E44" s="29"/>
      <c r="F44" s="29"/>
      <c r="H44" s="33"/>
      <c r="I44" s="29"/>
      <c r="K44" s="34"/>
      <c r="L44" s="29"/>
      <c r="N44" s="33"/>
    </row>
    <row r="45" spans="1:18" x14ac:dyDescent="0.25">
      <c r="A45" s="29"/>
      <c r="B45" s="29"/>
      <c r="C45" s="33"/>
      <c r="D45" s="29"/>
      <c r="E45" s="29"/>
      <c r="F45" s="29"/>
      <c r="H45" s="33"/>
      <c r="I45" s="29"/>
      <c r="K45" s="34"/>
      <c r="L45" s="29"/>
      <c r="N45" s="33"/>
    </row>
  </sheetData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Debt Transparency Title Page</vt:lpstr>
      <vt:lpstr>Approved Bond Authorizations</vt:lpstr>
      <vt:lpstr>Combined Principal &amp; Interest</vt:lpstr>
      <vt:lpstr>Bond Status</vt:lpstr>
      <vt:lpstr>General Obligation Bonds</vt:lpstr>
    </vt:vector>
  </TitlesOfParts>
  <Company>Cy-Fair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BLAKE LEGLER</dc:creator>
  <cp:lastModifiedBy>Pamela Dickerson</cp:lastModifiedBy>
  <cp:lastPrinted>2017-03-20T17:44:25Z</cp:lastPrinted>
  <dcterms:created xsi:type="dcterms:W3CDTF">2016-05-24T18:35:51Z</dcterms:created>
  <dcterms:modified xsi:type="dcterms:W3CDTF">2018-03-05T21:30:15Z</dcterms:modified>
</cp:coreProperties>
</file>