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276" windowWidth="16548" windowHeight="9756"/>
  </bookViews>
  <sheets>
    <sheet name="Uniform Budget Summary" sheetId="1" r:id="rId1"/>
    <sheet name="Sheet1" sheetId="2" r:id="rId2"/>
    <sheet name="Sheet2" sheetId="3" r:id="rId3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<sst xmlns="http://schemas.openxmlformats.org/spreadsheetml/2006/main" count="465" uniqueCount="143">
  <si>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</si>
  <si>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</si>
  <si>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</si>
  <si>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</si>
  <si>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</si>
  <si>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</si>
  <si>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</si>
  <si>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</si>
  <si>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</si>
  <si>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</si>
  <si>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</si>
  <si>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</si>
  <si>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</si>
  <si>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</si>
  <si>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</si>
  <si>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</si>
  <si>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</si>
  <si>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</si>
  <si>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</si>
  <si>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</si>
  <si>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</si>
  <si>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</si>
  <si>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</si>
  <si>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</si>
  <si>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</si>
  <si>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</si>
  <si>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</si>
  <si>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</si>
  <si>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</si>
  <si>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</si>
  <si>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</si>
  <si>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</si>
  <si>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</si>
  <si>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</si>
  <si>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</si>
  <si>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</si>
  <si>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</si>
  <si>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</si>
  <si>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</si>
  <si>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</si>
  <si>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</si>
  <si>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</si>
  <si>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</si>
  <si>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</si>
  <si>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</si>
  <si>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</si>
  <si>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</si>
  <si>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</si>
  <si>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</si>
  <si>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</si>
  <si>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</si>
  <si>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</si>
  <si>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</si>
  <si>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</si>
  <si>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</si>
  <si>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</si>
  <si>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</si>
  <si>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</si>
  <si>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</si>
  <si>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</si>
  <si>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</si>
  <si>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</si>
  <si>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</si>
  <si>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</si>
  <si>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</si>
  <si>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</si>
  <si>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</si>
  <si>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</si>
  <si>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</si>
  <si>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</si>
  <si>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</si>
  <si>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</si>
  <si>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</si>
  <si>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</si>
  <si>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</si>
  <si>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</si>
  <si>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</si>
  <si>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</si>
  <si>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</si>
  <si>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</si>
  <si>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</si>
  <si>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</si>
  <si>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</si>
  <si>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</si>
  <si>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</si>
  <si>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</si>
  <si>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</si>
  <si>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</si>
  <si>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</si>
  <si>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</si>
  <si>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</si>
  <si>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</si>
  <si>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</si>
  <si>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</si>
  <si>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</si>
  <si>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</si>
  <si>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</si>
  <si>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</si>
  <si>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</si>
  <si>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</si>
  <si>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</si>
  <si>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</si>
  <si>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</si>
  <si>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</si>
  <si>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</si>
  <si>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</si>
  <si>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</si>
  <si>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</si>
  <si>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</si>
  <si>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</si>
  <si>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</si>
  <si>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</si>
  <si>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</si>
  <si>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</si>
  <si>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</si>
  <si>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</si>
  <si>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</si>
  <si>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</si>
  <si>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</si>
  <si>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</si>
  <si>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</si>
  <si>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</si>
  <si>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</si>
  <si>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</si>
  <si>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</si>
  <si>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</si>
  <si>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</si>
  <si>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</si>
  <si>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</si>
  <si>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</si>
  <si>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</si>
  <si>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</si>
  <si>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</si>
  <si>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</si>
  <si>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</si>
  <si>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</si>
  <si>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</si>
  <si>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</si>
  <si>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</si>
  <si>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</si>
  <si>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</si>
  <si>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FY2020-2021 UNIFORM BUDGET SUMMARY</t>
  </si>
  <si>
    <t>Liberty School District J4
District Code: 3230
Adopted: 12-08-20
Budgeted Pupil Count: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</si>
</sst>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U3" activePane="bottomRight" state="frozen"/>
      <selection activeCell="G13" sqref="G13"/>
      <selection pane="topRight" activeCell="G13" sqref="G13"/>
      <selection pane="bottomLeft" activeCell="G13" sqref="G13"/>
      <selection pane="bottomRight" activeCell="K6" sqref="K6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7" width="18.7109375" style="2" customWidth="1"/>
    <col min="8" max="8" width="15.85546875" style="2" customWidth="1"/>
    <col min="9" max="11" width="18.7109375" style="2" customWidth="1"/>
    <col min="12" max="12" width="18.7109375" style="2" hidden="1" customWidth="1"/>
    <col min="13" max="30" width="18.7109375" style="2" customWidth="1"/>
    <col min="31" max="16384" width="9.28515625" style="4"/>
  </cols>
  <sheetData>
    <row r="1" spans="1:30" ht="27" thickBot="1" x14ac:dyDescent="0.3">
      <c r="A1" s="11" t="s">
        <v>141</v>
      </c>
      <c r="P1" s="3"/>
    </row>
    <row r="2" spans="1:30" s="5" customFormat="1" ht="106.2" thickBot="1" x14ac:dyDescent="0.3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6.4" x14ac:dyDescent="0.25">
      <c r="A3" s="15" t="s">
        <v>102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0</v>
      </c>
    </row>
    <row r="4" spans="1:30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5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5">
      <c r="A6" s="17" t="s">
        <v>2</v>
      </c>
      <c r="B6" s="22" t="s">
        <v>3</v>
      </c>
      <c r="C6" s="24">
        <v>730390</v>
      </c>
      <c r="D6" s="25">
        <v>0</v>
      </c>
      <c r="E6" s="25">
        <v>0</v>
      </c>
      <c r="F6" s="25">
        <v>0</v>
      </c>
      <c r="G6" s="25">
        <v>10800</v>
      </c>
      <c r="H6" s="25">
        <v>0</v>
      </c>
      <c r="I6" s="25">
        <v>0</v>
      </c>
      <c r="J6" s="25">
        <v>0</v>
      </c>
      <c r="K6" s="25">
        <v>75000</v>
      </c>
      <c r="L6" s="25">
        <v>0</v>
      </c>
      <c r="M6" s="25">
        <v>0</v>
      </c>
      <c r="N6" s="25">
        <v>17500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/>
      <c r="AA6" s="25">
        <v>150000</v>
      </c>
      <c r="AB6" s="25">
        <v>0</v>
      </c>
      <c r="AC6" s="25">
        <v>0</v>
      </c>
      <c r="AD6" s="26">
        <f t="shared" ref="AD6:AD67" si="0">SUM(C6:AC6)</f>
        <v>983690</v>
      </c>
    </row>
    <row r="7" spans="1:30" s="7" customFormat="1" ht="13.8" customHeight="1" x14ac:dyDescent="0.25">
      <c r="A7" s="17" t="s">
        <v>4</v>
      </c>
      <c r="B7" s="22" t="s">
        <v>5</v>
      </c>
      <c r="C7" s="24">
        <v>39664</v>
      </c>
      <c r="D7" s="25">
        <v>0</v>
      </c>
      <c r="E7" s="25">
        <v>0</v>
      </c>
      <c r="F7" s="25">
        <v>0</v>
      </c>
      <c r="G7" s="25">
        <v>50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73870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113584</v>
      </c>
    </row>
    <row r="8" spans="1:30" s="7" customFormat="1" x14ac:dyDescent="0.25">
      <c r="A8" s="17" t="s">
        <v>6</v>
      </c>
      <c r="B8" s="22" t="s">
        <v>7</v>
      </c>
      <c r="C8" s="24">
        <v>725421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725421</v>
      </c>
    </row>
    <row r="9" spans="1:30" s="7" customFormat="1" x14ac:dyDescent="0.25">
      <c r="A9" s="17" t="s">
        <v>8</v>
      </c>
      <c r="B9" s="22" t="s">
        <v>9</v>
      </c>
      <c r="C9" s="24">
        <v>169835.07</v>
      </c>
      <c r="D9" s="25">
        <v>0</v>
      </c>
      <c r="E9" s="25">
        <v>0</v>
      </c>
      <c r="F9" s="25">
        <v>0</v>
      </c>
      <c r="G9" s="25">
        <v>14250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184085.07</v>
      </c>
    </row>
    <row r="10" spans="1:30" s="7" customFormat="1" x14ac:dyDescent="0.25">
      <c r="A10" s="46" t="s">
        <v>92</v>
      </c>
      <c r="B10" s="47"/>
      <c r="C10" s="48">
        <f t="shared" ref="C10:AD10" si="1">SUM(C6:C9)</f>
        <v>1665310.07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25100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75000</v>
      </c>
      <c r="L10" s="49">
        <f t="shared" si="1"/>
        <v>0</v>
      </c>
      <c r="M10" s="49">
        <f t="shared" si="1"/>
        <v>0</v>
      </c>
      <c r="N10" s="49">
        <f t="shared" si="1"/>
        <v>17500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73870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150000</v>
      </c>
      <c r="AB10" s="49">
        <f t="shared" si="1"/>
        <v>0</v>
      </c>
      <c r="AC10" s="49">
        <f t="shared" si="1"/>
        <v>0</v>
      </c>
      <c r="AD10" s="50">
        <f t="shared" si="1"/>
        <v>2006780.07</v>
      </c>
    </row>
    <row r="11" spans="1:30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6.4" x14ac:dyDescent="0.25">
      <c r="A12" s="46" t="s">
        <v>93</v>
      </c>
      <c r="B12" s="47"/>
      <c r="C12" s="48">
        <f t="shared" ref="C12:AD12" si="3">C3+C10</f>
        <v>1665310.07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25100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75000</v>
      </c>
      <c r="L12" s="49">
        <f t="shared" si="3"/>
        <v>0</v>
      </c>
      <c r="M12" s="49">
        <f t="shared" si="3"/>
        <v>0</v>
      </c>
      <c r="N12" s="49">
        <f t="shared" si="3"/>
        <v>17500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73870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150000</v>
      </c>
      <c r="AB12" s="49">
        <f t="shared" si="3"/>
        <v>0</v>
      </c>
      <c r="AC12" s="49">
        <f t="shared" si="3"/>
        <v>0</v>
      </c>
      <c r="AD12" s="50">
        <f t="shared" si="3"/>
        <v>2006780.07</v>
      </c>
    </row>
    <row r="13" spans="1:30" s="7" customFormat="1" ht="1.95" customHeight="1" x14ac:dyDescent="0.25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6.4" x14ac:dyDescent="0.25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5">
      <c r="A15" s="18" t="s">
        <v>99</v>
      </c>
      <c r="B15" s="22" t="s">
        <v>12</v>
      </c>
      <c r="C15" s="24">
        <v>85000</v>
      </c>
      <c r="D15" s="25">
        <v>0</v>
      </c>
      <c r="E15" s="25">
        <v>0</v>
      </c>
      <c r="F15" s="25">
        <v>35000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120000</v>
      </c>
    </row>
    <row r="16" spans="1:30" s="7" customFormat="1" ht="39.6" x14ac:dyDescent="0.25">
      <c r="A16" s="18" t="s">
        <v>13</v>
      </c>
      <c r="B16" s="22" t="s">
        <v>14</v>
      </c>
      <c r="C16" s="24">
        <v>1599720</v>
      </c>
      <c r="D16" s="25">
        <v>0</v>
      </c>
      <c r="E16" s="25">
        <v>0</v>
      </c>
      <c r="F16" s="25">
        <v>35000</v>
      </c>
      <c r="G16" s="25">
        <v>50000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1684720</v>
      </c>
    </row>
    <row r="17" spans="1:30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9.6" x14ac:dyDescent="0.25">
      <c r="A18" s="46" t="s">
        <v>101</v>
      </c>
      <c r="B18" s="47"/>
      <c r="C18" s="48">
        <f t="shared" ref="C18:AD18" si="5">C12+C14+C15+C16</f>
        <v>3350030.0700000003</v>
      </c>
      <c r="D18" s="49">
        <f t="shared" si="5"/>
        <v>0</v>
      </c>
      <c r="E18" s="49">
        <f t="shared" si="5"/>
        <v>0</v>
      </c>
      <c r="F18" s="49">
        <f t="shared" si="5"/>
        <v>70000</v>
      </c>
      <c r="G18" s="49">
        <f t="shared" si="5"/>
        <v>75100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75000</v>
      </c>
      <c r="L18" s="49">
        <f t="shared" si="5"/>
        <v>0</v>
      </c>
      <c r="M18" s="49">
        <f t="shared" si="5"/>
        <v>0</v>
      </c>
      <c r="N18" s="49">
        <f t="shared" si="5"/>
        <v>17500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73870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150000</v>
      </c>
      <c r="AB18" s="49">
        <f t="shared" si="5"/>
        <v>0</v>
      </c>
      <c r="AC18" s="49">
        <f t="shared" si="5"/>
        <v>0</v>
      </c>
      <c r="AD18" s="50">
        <f t="shared" si="5"/>
        <v>3811500.0700000003</v>
      </c>
    </row>
    <row r="19" spans="1:30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5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5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5">
      <c r="A22" s="17" t="s">
        <v>58</v>
      </c>
      <c r="B22" s="22" t="s">
        <v>16</v>
      </c>
      <c r="C22" s="24">
        <v>504346.95</v>
      </c>
      <c r="D22" s="25">
        <v>0</v>
      </c>
      <c r="E22" s="25">
        <v>0</v>
      </c>
      <c r="F22" s="25">
        <v>31855</v>
      </c>
      <c r="G22" s="25">
        <v>22718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558919.94999999995</v>
      </c>
    </row>
    <row r="23" spans="1:30" s="7" customFormat="1" x14ac:dyDescent="0.25">
      <c r="A23" s="17" t="s">
        <v>140</v>
      </c>
      <c r="B23" s="22" t="s">
        <v>17</v>
      </c>
      <c r="C23" s="24">
        <v>164849.75</v>
      </c>
      <c r="D23" s="25">
        <v>0</v>
      </c>
      <c r="E23" s="25">
        <v>0</v>
      </c>
      <c r="F23" s="25">
        <v>6961</v>
      </c>
      <c r="G23" s="25">
        <v>15628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187438.75</v>
      </c>
    </row>
    <row r="24" spans="1:30" s="7" customFormat="1" ht="26.4" x14ac:dyDescent="0.25">
      <c r="A24" s="17" t="s">
        <v>59</v>
      </c>
      <c r="B24" s="22" t="s">
        <v>18</v>
      </c>
      <c r="C24" s="24">
        <v>74853</v>
      </c>
      <c r="D24" s="25">
        <v>0</v>
      </c>
      <c r="E24" s="25">
        <v>0</v>
      </c>
      <c r="F24" s="25">
        <v>580</v>
      </c>
      <c r="G24" s="25">
        <v>1340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76773</v>
      </c>
    </row>
    <row r="25" spans="1:30" s="7" customFormat="1" x14ac:dyDescent="0.25">
      <c r="A25" s="17" t="s">
        <v>60</v>
      </c>
      <c r="B25" s="22" t="s">
        <v>19</v>
      </c>
      <c r="C25" s="24">
        <v>20808</v>
      </c>
      <c r="D25" s="25">
        <v>0</v>
      </c>
      <c r="E25" s="25">
        <v>0</v>
      </c>
      <c r="F25" s="25">
        <v>1000</v>
      </c>
      <c r="G25" s="25">
        <v>30464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150000</v>
      </c>
      <c r="AB25" s="25">
        <v>0</v>
      </c>
      <c r="AC25" s="25">
        <v>0</v>
      </c>
      <c r="AD25" s="26">
        <f t="shared" si="0"/>
        <v>202272</v>
      </c>
    </row>
    <row r="26" spans="1:30" s="7" customFormat="1" x14ac:dyDescent="0.25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500</v>
      </c>
      <c r="G26" s="25">
        <v>4750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5250</v>
      </c>
    </row>
    <row r="27" spans="1:30" s="7" customFormat="1" x14ac:dyDescent="0.25">
      <c r="A27" s="17" t="s">
        <v>62</v>
      </c>
      <c r="B27" s="22" t="s">
        <v>21</v>
      </c>
      <c r="C27" s="24">
        <v>22500</v>
      </c>
      <c r="D27" s="25">
        <v>0</v>
      </c>
      <c r="E27" s="25">
        <v>0</v>
      </c>
      <c r="F27" s="25">
        <v>0</v>
      </c>
      <c r="G27" s="25">
        <v>200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22700</v>
      </c>
    </row>
    <row r="28" spans="1:30" s="7" customFormat="1" x14ac:dyDescent="0.25">
      <c r="A28" s="51" t="s">
        <v>77</v>
      </c>
      <c r="B28" s="47"/>
      <c r="C28" s="48">
        <f t="shared" ref="C28:AD28" si="7">SUM(C22:C27)</f>
        <v>787357.7</v>
      </c>
      <c r="D28" s="49">
        <f t="shared" si="7"/>
        <v>0</v>
      </c>
      <c r="E28" s="49">
        <f t="shared" si="7"/>
        <v>0</v>
      </c>
      <c r="F28" s="49">
        <f t="shared" si="7"/>
        <v>40896</v>
      </c>
      <c r="G28" s="49">
        <f t="shared" si="7"/>
        <v>75100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150000</v>
      </c>
      <c r="AB28" s="49">
        <f t="shared" si="7"/>
        <v>0</v>
      </c>
      <c r="AC28" s="49">
        <f t="shared" si="7"/>
        <v>0</v>
      </c>
      <c r="AD28" s="50">
        <f t="shared" si="7"/>
        <v>1053353.7</v>
      </c>
    </row>
    <row r="29" spans="1:30" s="7" customFormat="1" x14ac:dyDescent="0.25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5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5">
      <c r="A31" s="17" t="s">
        <v>58</v>
      </c>
      <c r="B31" s="22" t="s">
        <v>16</v>
      </c>
      <c r="C31" s="37">
        <v>21250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21250</v>
      </c>
    </row>
    <row r="32" spans="1:30" s="7" customFormat="1" x14ac:dyDescent="0.25">
      <c r="A32" s="17" t="s">
        <v>140</v>
      </c>
      <c r="B32" s="22" t="s">
        <v>17</v>
      </c>
      <c r="C32" s="37">
        <v>4749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4749</v>
      </c>
    </row>
    <row r="33" spans="1:30" s="7" customFormat="1" ht="26.4" x14ac:dyDescent="0.25">
      <c r="A33" s="17" t="s">
        <v>59</v>
      </c>
      <c r="B33" s="22" t="s">
        <v>18</v>
      </c>
      <c r="C33" s="37">
        <v>10000</v>
      </c>
      <c r="D33" s="38">
        <v>0</v>
      </c>
      <c r="E33" s="38">
        <v>0</v>
      </c>
      <c r="F33" s="38">
        <v>1830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11830</v>
      </c>
    </row>
    <row r="34" spans="1:30" s="7" customFormat="1" x14ac:dyDescent="0.25">
      <c r="A34" s="17" t="s">
        <v>60</v>
      </c>
      <c r="B34" s="22" t="s">
        <v>19</v>
      </c>
      <c r="C34" s="37">
        <v>500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500</v>
      </c>
    </row>
    <row r="35" spans="1:30" s="7" customFormat="1" x14ac:dyDescent="0.25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5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5">
      <c r="A37" s="51" t="s">
        <v>78</v>
      </c>
      <c r="B37" s="47"/>
      <c r="C37" s="48">
        <f t="shared" ref="C37:AD37" si="9">SUM(C31:C36)</f>
        <v>36499</v>
      </c>
      <c r="D37" s="49">
        <f t="shared" si="9"/>
        <v>0</v>
      </c>
      <c r="E37" s="49">
        <f t="shared" si="9"/>
        <v>0</v>
      </c>
      <c r="F37" s="49">
        <f t="shared" si="9"/>
        <v>1830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38329</v>
      </c>
    </row>
    <row r="38" spans="1:30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5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5">
      <c r="A40" s="17" t="s">
        <v>58</v>
      </c>
      <c r="B40" s="22" t="s">
        <v>16</v>
      </c>
      <c r="C40" s="37">
        <v>20248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20248</v>
      </c>
    </row>
    <row r="41" spans="1:30" s="7" customFormat="1" x14ac:dyDescent="0.25">
      <c r="A41" s="17" t="s">
        <v>140</v>
      </c>
      <c r="B41" s="22" t="s">
        <v>17</v>
      </c>
      <c r="C41" s="37">
        <v>8374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8374</v>
      </c>
    </row>
    <row r="42" spans="1:30" s="7" customFormat="1" ht="26.4" x14ac:dyDescent="0.25">
      <c r="A42" s="17" t="s">
        <v>59</v>
      </c>
      <c r="B42" s="22" t="s">
        <v>18</v>
      </c>
      <c r="C42" s="37">
        <v>14500</v>
      </c>
      <c r="D42" s="38">
        <v>0</v>
      </c>
      <c r="E42" s="38">
        <v>0</v>
      </c>
      <c r="F42" s="38">
        <v>5500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20000</v>
      </c>
    </row>
    <row r="43" spans="1:30" s="7" customFormat="1" x14ac:dyDescent="0.25">
      <c r="A43" s="17" t="s">
        <v>60</v>
      </c>
      <c r="B43" s="22" t="s">
        <v>19</v>
      </c>
      <c r="C43" s="37">
        <v>400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400</v>
      </c>
    </row>
    <row r="44" spans="1:30" s="7" customFormat="1" x14ac:dyDescent="0.25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5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5">
      <c r="A46" s="51" t="s">
        <v>79</v>
      </c>
      <c r="B46" s="47"/>
      <c r="C46" s="48">
        <f t="shared" ref="C46:AD46" si="11">SUM(C40:C45)</f>
        <v>43522</v>
      </c>
      <c r="D46" s="49">
        <f t="shared" si="11"/>
        <v>0</v>
      </c>
      <c r="E46" s="49">
        <f t="shared" si="11"/>
        <v>0</v>
      </c>
      <c r="F46" s="49">
        <f t="shared" si="11"/>
        <v>5500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49022</v>
      </c>
    </row>
    <row r="47" spans="1:30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6.4" x14ac:dyDescent="0.25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5">
      <c r="A49" s="17" t="s">
        <v>58</v>
      </c>
      <c r="B49" s="22" t="s">
        <v>16</v>
      </c>
      <c r="C49" s="24">
        <v>56792</v>
      </c>
      <c r="D49" s="25">
        <v>0</v>
      </c>
      <c r="E49" s="25">
        <v>0</v>
      </c>
      <c r="F49" s="25">
        <v>5400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62192</v>
      </c>
    </row>
    <row r="50" spans="1:30" s="7" customFormat="1" x14ac:dyDescent="0.25">
      <c r="A50" s="17" t="s">
        <v>140</v>
      </c>
      <c r="B50" s="22" t="s">
        <v>17</v>
      </c>
      <c r="C50" s="24">
        <v>18325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18325</v>
      </c>
    </row>
    <row r="51" spans="1:30" s="7" customFormat="1" ht="26.4" x14ac:dyDescent="0.25">
      <c r="A51" s="17" t="s">
        <v>59</v>
      </c>
      <c r="B51" s="22" t="s">
        <v>18</v>
      </c>
      <c r="C51" s="24">
        <v>31000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31000</v>
      </c>
    </row>
    <row r="52" spans="1:30" s="7" customFormat="1" x14ac:dyDescent="0.25">
      <c r="A52" s="17" t="s">
        <v>60</v>
      </c>
      <c r="B52" s="22" t="s">
        <v>19</v>
      </c>
      <c r="C52" s="24">
        <v>3000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75000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78000</v>
      </c>
    </row>
    <row r="53" spans="1:30" s="7" customFormat="1" x14ac:dyDescent="0.25">
      <c r="A53" s="17" t="s">
        <v>61</v>
      </c>
      <c r="B53" s="22" t="s">
        <v>20</v>
      </c>
      <c r="C53" s="24">
        <v>500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500</v>
      </c>
    </row>
    <row r="54" spans="1:30" s="7" customFormat="1" x14ac:dyDescent="0.25">
      <c r="A54" s="17" t="s">
        <v>62</v>
      </c>
      <c r="B54" s="22" t="s">
        <v>21</v>
      </c>
      <c r="C54" s="24">
        <v>9100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9100</v>
      </c>
    </row>
    <row r="55" spans="1:30" s="7" customFormat="1" x14ac:dyDescent="0.25">
      <c r="A55" s="51" t="s">
        <v>80</v>
      </c>
      <c r="B55" s="47"/>
      <c r="C55" s="48">
        <f t="shared" ref="C55:AD55" si="13">SUM(C49:C54)</f>
        <v>118717</v>
      </c>
      <c r="D55" s="49">
        <f t="shared" si="13"/>
        <v>0</v>
      </c>
      <c r="E55" s="49">
        <f t="shared" si="13"/>
        <v>0</v>
      </c>
      <c r="F55" s="49">
        <f t="shared" si="13"/>
        <v>5400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75000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199117</v>
      </c>
    </row>
    <row r="56" spans="1:30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5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5">
      <c r="A58" s="17" t="s">
        <v>58</v>
      </c>
      <c r="B58" s="22" t="s">
        <v>16</v>
      </c>
      <c r="C58" s="24">
        <v>56792</v>
      </c>
      <c r="D58" s="25">
        <v>0</v>
      </c>
      <c r="E58" s="25">
        <v>0</v>
      </c>
      <c r="F58" s="25">
        <v>16374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73166</v>
      </c>
    </row>
    <row r="59" spans="1:30" s="7" customFormat="1" x14ac:dyDescent="0.25">
      <c r="A59" s="17" t="s">
        <v>140</v>
      </c>
      <c r="B59" s="22" t="s">
        <v>17</v>
      </c>
      <c r="C59" s="24">
        <v>18308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18308</v>
      </c>
    </row>
    <row r="60" spans="1:30" s="7" customFormat="1" ht="26.4" x14ac:dyDescent="0.25">
      <c r="A60" s="17" t="s">
        <v>59</v>
      </c>
      <c r="B60" s="22" t="s">
        <v>18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0</v>
      </c>
    </row>
    <row r="61" spans="1:30" s="7" customFormat="1" x14ac:dyDescent="0.25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5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5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5">
      <c r="A64" s="51" t="s">
        <v>80</v>
      </c>
      <c r="B64" s="47"/>
      <c r="C64" s="48">
        <f t="shared" ref="C64:AD64" si="15">SUM(C58:C63)</f>
        <v>75100</v>
      </c>
      <c r="D64" s="49">
        <f t="shared" si="15"/>
        <v>0</v>
      </c>
      <c r="E64" s="49">
        <f t="shared" si="15"/>
        <v>0</v>
      </c>
      <c r="F64" s="49">
        <f t="shared" si="15"/>
        <v>16374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91474</v>
      </c>
    </row>
    <row r="65" spans="1:30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6.4" x14ac:dyDescent="0.25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5">
      <c r="A67" s="17" t="s">
        <v>58</v>
      </c>
      <c r="B67" s="22" t="s">
        <v>16</v>
      </c>
      <c r="C67" s="24">
        <v>40548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40548</v>
      </c>
    </row>
    <row r="68" spans="1:30" s="7" customFormat="1" x14ac:dyDescent="0.25">
      <c r="A68" s="17" t="s">
        <v>140</v>
      </c>
      <c r="B68" s="22" t="s">
        <v>17</v>
      </c>
      <c r="C68" s="24">
        <v>16983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16983</v>
      </c>
    </row>
    <row r="69" spans="1:30" s="7" customFormat="1" ht="26.4" x14ac:dyDescent="0.25">
      <c r="A69" s="17" t="s">
        <v>59</v>
      </c>
      <c r="B69" s="22" t="s">
        <v>18</v>
      </c>
      <c r="C69" s="24">
        <v>14000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14000</v>
      </c>
    </row>
    <row r="70" spans="1:30" s="7" customFormat="1" x14ac:dyDescent="0.25">
      <c r="A70" s="17" t="s">
        <v>60</v>
      </c>
      <c r="B70" s="22" t="s">
        <v>19</v>
      </c>
      <c r="C70" s="24">
        <v>3500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3500</v>
      </c>
    </row>
    <row r="71" spans="1:30" s="7" customFormat="1" x14ac:dyDescent="0.25">
      <c r="A71" s="17" t="s">
        <v>61</v>
      </c>
      <c r="B71" s="22" t="s">
        <v>20</v>
      </c>
      <c r="C71" s="24">
        <v>1000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1000</v>
      </c>
    </row>
    <row r="72" spans="1:30" s="7" customFormat="1" x14ac:dyDescent="0.25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5">
      <c r="A73" s="51" t="s">
        <v>91</v>
      </c>
      <c r="B73" s="47"/>
      <c r="C73" s="48">
        <f t="shared" ref="C73:AD73" si="18">SUM(C67:C72)</f>
        <v>76031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76031</v>
      </c>
    </row>
    <row r="74" spans="1:30" s="7" customFormat="1" ht="26.4" x14ac:dyDescent="0.25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5">
      <c r="A75" s="17" t="s">
        <v>58</v>
      </c>
      <c r="B75" s="22" t="s">
        <v>16</v>
      </c>
      <c r="C75" s="24">
        <v>35720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35720</v>
      </c>
    </row>
    <row r="76" spans="1:30" s="7" customFormat="1" x14ac:dyDescent="0.25">
      <c r="A76" s="17" t="s">
        <v>140</v>
      </c>
      <c r="B76" s="22" t="s">
        <v>17</v>
      </c>
      <c r="C76" s="24">
        <v>49038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49038</v>
      </c>
    </row>
    <row r="77" spans="1:30" s="7" customFormat="1" ht="26.4" x14ac:dyDescent="0.25">
      <c r="A77" s="17" t="s">
        <v>59</v>
      </c>
      <c r="B77" s="22" t="s">
        <v>18</v>
      </c>
      <c r="C77" s="24">
        <v>100050.04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100050.04</v>
      </c>
    </row>
    <row r="78" spans="1:30" s="7" customFormat="1" x14ac:dyDescent="0.25">
      <c r="A78" s="17" t="s">
        <v>60</v>
      </c>
      <c r="B78" s="22" t="s">
        <v>19</v>
      </c>
      <c r="C78" s="24">
        <v>80223.33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80223.33</v>
      </c>
    </row>
    <row r="79" spans="1:30" s="7" customFormat="1" x14ac:dyDescent="0.25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5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5">
      <c r="A81" s="51" t="s">
        <v>81</v>
      </c>
      <c r="B81" s="47"/>
      <c r="C81" s="48">
        <f t="shared" ref="C81:AD81" si="20">SUM(C75:C80)</f>
        <v>265031.37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265031.37</v>
      </c>
    </row>
    <row r="82" spans="1:30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5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5">
      <c r="A84" s="17" t="s">
        <v>58</v>
      </c>
      <c r="B84" s="22" t="s">
        <v>16</v>
      </c>
      <c r="C84" s="24">
        <v>51523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51523</v>
      </c>
    </row>
    <row r="85" spans="1:30" s="7" customFormat="1" x14ac:dyDescent="0.25">
      <c r="A85" s="17" t="s">
        <v>140</v>
      </c>
      <c r="B85" s="22" t="s">
        <v>17</v>
      </c>
      <c r="C85" s="24">
        <v>15019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15019</v>
      </c>
    </row>
    <row r="86" spans="1:30" s="7" customFormat="1" ht="26.4" x14ac:dyDescent="0.25">
      <c r="A86" s="17" t="s">
        <v>59</v>
      </c>
      <c r="B86" s="22" t="s">
        <v>18</v>
      </c>
      <c r="C86" s="24">
        <v>36250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36250</v>
      </c>
    </row>
    <row r="87" spans="1:30" s="7" customFormat="1" x14ac:dyDescent="0.25">
      <c r="A87" s="17" t="s">
        <v>60</v>
      </c>
      <c r="B87" s="22" t="s">
        <v>19</v>
      </c>
      <c r="C87" s="24">
        <v>26400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26400</v>
      </c>
    </row>
    <row r="88" spans="1:30" s="7" customFormat="1" x14ac:dyDescent="0.25">
      <c r="A88" s="17" t="s">
        <v>61</v>
      </c>
      <c r="B88" s="22" t="s">
        <v>20</v>
      </c>
      <c r="C88" s="24">
        <v>70000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70000</v>
      </c>
    </row>
    <row r="89" spans="1:30" s="7" customFormat="1" x14ac:dyDescent="0.25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5">
      <c r="A90" s="51" t="s">
        <v>82</v>
      </c>
      <c r="B90" s="47"/>
      <c r="C90" s="48">
        <f t="shared" ref="C90:AD90" si="22">SUM(C84:C89)</f>
        <v>199192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199192</v>
      </c>
    </row>
    <row r="91" spans="1:30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6.4" x14ac:dyDescent="0.25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5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5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6.4" x14ac:dyDescent="0.25">
      <c r="A95" s="17" t="s">
        <v>59</v>
      </c>
      <c r="B95" s="22" t="s">
        <v>18</v>
      </c>
      <c r="C95" s="24">
        <v>19351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19351</v>
      </c>
    </row>
    <row r="96" spans="1:30" s="7" customFormat="1" x14ac:dyDescent="0.25">
      <c r="A96" s="17" t="s">
        <v>60</v>
      </c>
      <c r="B96" s="22" t="s">
        <v>19</v>
      </c>
      <c r="C96" s="24">
        <v>68835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68835</v>
      </c>
    </row>
    <row r="97" spans="1:30" s="7" customFormat="1" x14ac:dyDescent="0.25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5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5">
      <c r="A99" s="51" t="s">
        <v>83</v>
      </c>
      <c r="B99" s="47"/>
      <c r="C99" s="48">
        <f t="shared" ref="C99:AD99" si="24">SUM(C93:C98)</f>
        <v>88186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88186</v>
      </c>
    </row>
    <row r="100" spans="1:30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5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5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5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6.4" x14ac:dyDescent="0.25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17500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/>
      <c r="AA104" s="25">
        <v>0</v>
      </c>
      <c r="AB104" s="25">
        <v>0</v>
      </c>
      <c r="AC104" s="25">
        <v>0</v>
      </c>
      <c r="AD104" s="26">
        <f t="shared" si="17"/>
        <v>17500</v>
      </c>
    </row>
    <row r="105" spans="1:30" s="7" customFormat="1" x14ac:dyDescent="0.25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5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5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5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17500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17500</v>
      </c>
    </row>
    <row r="109" spans="1:30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6.4" x14ac:dyDescent="0.25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5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x14ac:dyDescent="0.25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6.4" x14ac:dyDescent="0.25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0</v>
      </c>
    </row>
    <row r="114" spans="1:30" s="7" customFormat="1" x14ac:dyDescent="0.25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0</v>
      </c>
    </row>
    <row r="115" spans="1:30" s="7" customFormat="1" x14ac:dyDescent="0.25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5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5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0</v>
      </c>
    </row>
    <row r="118" spans="1:30" s="7" customFormat="1" x14ac:dyDescent="0.25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5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5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6.4" x14ac:dyDescent="0.25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5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5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5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5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5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5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5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6.4" x14ac:dyDescent="0.25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5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5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5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5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5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5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5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6.4" x14ac:dyDescent="0.25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5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5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5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5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5">
      <c r="A145" s="51" t="s">
        <v>88</v>
      </c>
      <c r="B145" s="47"/>
      <c r="C145" s="48">
        <f t="shared" ref="C145:AD145" si="37">SUM(C134+C125+C117+C108+C99+C90+C81+C73+C64+C55+C46+C37+C143)</f>
        <v>902278.37</v>
      </c>
      <c r="D145" s="49">
        <f t="shared" si="37"/>
        <v>0</v>
      </c>
      <c r="E145" s="49">
        <f t="shared" si="37"/>
        <v>0</v>
      </c>
      <c r="F145" s="49">
        <f t="shared" si="37"/>
        <v>29104</v>
      </c>
      <c r="G145" s="49">
        <f t="shared" si="37"/>
        <v>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75000</v>
      </c>
      <c r="L145" s="49">
        <f t="shared" si="37"/>
        <v>0</v>
      </c>
      <c r="M145" s="49">
        <f t="shared" si="37"/>
        <v>0</v>
      </c>
      <c r="N145" s="49">
        <f t="shared" si="37"/>
        <v>17500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1023882.37</v>
      </c>
    </row>
    <row r="146" spans="1:30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5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5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5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6.4" x14ac:dyDescent="0.25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5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5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73870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73870</v>
      </c>
    </row>
    <row r="153" spans="1:30" s="7" customFormat="1" x14ac:dyDescent="0.25">
      <c r="A153" s="17" t="s">
        <v>62</v>
      </c>
      <c r="B153" s="22" t="s">
        <v>21</v>
      </c>
      <c r="C153" s="37"/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5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73870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73870</v>
      </c>
    </row>
    <row r="155" spans="1:30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9.6" x14ac:dyDescent="0.25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5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5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6.4" x14ac:dyDescent="0.25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5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5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5">
      <c r="A162" s="17" t="s">
        <v>62</v>
      </c>
      <c r="B162" s="22" t="s">
        <v>21</v>
      </c>
      <c r="C162" s="37">
        <v>50000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50000</v>
      </c>
    </row>
    <row r="163" spans="1:30" s="7" customFormat="1" x14ac:dyDescent="0.25">
      <c r="A163" s="51" t="s">
        <v>90</v>
      </c>
      <c r="B163" s="47"/>
      <c r="C163" s="48">
        <f t="shared" ref="C163:AD163" si="41">SUM(C157:C162)</f>
        <v>50000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50000</v>
      </c>
    </row>
    <row r="164" spans="1:30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5">
      <c r="A165" s="46" t="s">
        <v>95</v>
      </c>
      <c r="B165" s="47"/>
      <c r="C165" s="48">
        <f t="shared" ref="C165:AD165" si="43">SUM(C145+C28+C163+C154)</f>
        <v>1739636.0699999998</v>
      </c>
      <c r="D165" s="49">
        <f t="shared" si="43"/>
        <v>0</v>
      </c>
      <c r="E165" s="49">
        <f t="shared" si="43"/>
        <v>0</v>
      </c>
      <c r="F165" s="49">
        <f t="shared" si="43"/>
        <v>70000</v>
      </c>
      <c r="G165" s="49">
        <f t="shared" si="43"/>
        <v>75100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75000</v>
      </c>
      <c r="L165" s="49">
        <f t="shared" si="43"/>
        <v>0</v>
      </c>
      <c r="M165" s="49">
        <f t="shared" si="43"/>
        <v>0</v>
      </c>
      <c r="N165" s="49">
        <f t="shared" si="43"/>
        <v>17500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73870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150000</v>
      </c>
      <c r="AB165" s="49">
        <f t="shared" si="43"/>
        <v>0</v>
      </c>
      <c r="AC165" s="49">
        <f t="shared" si="43"/>
        <v>0</v>
      </c>
      <c r="AD165" s="50">
        <f t="shared" si="43"/>
        <v>2201106.0699999998</v>
      </c>
    </row>
    <row r="166" spans="1:30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5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5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5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5">
      <c r="A170" s="19" t="s">
        <v>106</v>
      </c>
      <c r="B170" s="21" t="s">
        <v>34</v>
      </c>
      <c r="C170" s="37">
        <v>1564720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1564720</v>
      </c>
    </row>
    <row r="171" spans="1:30" s="7" customFormat="1" x14ac:dyDescent="0.25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5">
      <c r="A172" s="19" t="s">
        <v>108</v>
      </c>
      <c r="B172" s="21" t="s">
        <v>34</v>
      </c>
      <c r="C172" s="37">
        <v>45674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45674</v>
      </c>
    </row>
    <row r="173" spans="1:30" s="7" customFormat="1" ht="26.4" x14ac:dyDescent="0.25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5">
      <c r="A174" s="46" t="s">
        <v>110</v>
      </c>
      <c r="B174" s="47"/>
      <c r="C174" s="48">
        <f>SUM(C168:C173)</f>
        <v>1610394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1610394</v>
      </c>
    </row>
    <row r="175" spans="1:30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5">
      <c r="A176" s="46" t="s">
        <v>96</v>
      </c>
      <c r="B176" s="47"/>
      <c r="C176" s="48">
        <f t="shared" ref="C176:AD176" si="47">C165+C174</f>
        <v>3350030.07</v>
      </c>
      <c r="D176" s="49">
        <f t="shared" si="47"/>
        <v>0</v>
      </c>
      <c r="E176" s="49">
        <f t="shared" si="47"/>
        <v>0</v>
      </c>
      <c r="F176" s="49">
        <f t="shared" si="47"/>
        <v>70000</v>
      </c>
      <c r="G176" s="49">
        <f t="shared" si="47"/>
        <v>75100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75000</v>
      </c>
      <c r="L176" s="49">
        <f t="shared" si="47"/>
        <v>0</v>
      </c>
      <c r="M176" s="49">
        <f t="shared" si="47"/>
        <v>0</v>
      </c>
      <c r="N176" s="49">
        <f t="shared" si="47"/>
        <v>17500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73870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150000</v>
      </c>
      <c r="AB176" s="49">
        <f t="shared" si="47"/>
        <v>0</v>
      </c>
      <c r="AC176" s="49">
        <f t="shared" si="47"/>
        <v>0</v>
      </c>
      <c r="AD176" s="50">
        <f t="shared" si="47"/>
        <v>3811500.07</v>
      </c>
    </row>
    <row r="177" spans="1:30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5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5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5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5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5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6.4" x14ac:dyDescent="0.25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6.4" x14ac:dyDescent="0.25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6.4" x14ac:dyDescent="0.25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5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5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5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6.4" x14ac:dyDescent="0.25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5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5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5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5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5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5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2.8" x14ac:dyDescent="0.25">
      <c r="A197" s="46" t="s">
        <v>98</v>
      </c>
      <c r="B197" s="47"/>
      <c r="C197" s="48">
        <f t="shared" ref="C197:AD197" si="51">C18-C176-C195</f>
        <v>4.6566128730773926E-10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4.6566128730773926E-10</v>
      </c>
    </row>
    <row r="198" spans="1:30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6.4" x14ac:dyDescent="0.25">
      <c r="A199" s="14" t="s">
        <v>56</v>
      </c>
      <c r="C199" s="10" t="str">
        <f t="shared" ref="C199:AD199" si="52">IF(C3&gt;C195,"Yes","No")</f>
        <v>No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Uniform Budget Summary</vt:lpstr>
      <vt:lpstr>Sheet1</vt:lpstr>
      <vt:lpstr>Sheet2</vt:lpstr>
      <vt:lpstr>'Uniform Budget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Deb Miller</cp:lastModifiedBy>
  <cp:lastPrinted>2017-03-28T16:11:06Z</cp:lastPrinted>
  <dcterms:created xsi:type="dcterms:W3CDTF">2013-05-02T21:12:35Z</dcterms:created>
  <dcterms:modified xsi:type="dcterms:W3CDTF">2021-01-19T21:26:32Z</dcterms:modified>
</cp:coreProperties>
</file>