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2120" windowHeight="8835"/>
  </bookViews>
  <sheets>
    <sheet name="Monthly Report" sheetId="1" r:id="rId1"/>
  </sheets>
  <definedNames>
    <definedName name="_xlnm.Print_Area" localSheetId="0">'Monthly Report'!$4:$237</definedName>
    <definedName name="_xlnm.Print_Titles" localSheetId="0">'Monthly Report'!$1:$3</definedName>
  </definedNames>
  <calcPr calcId="125725"/>
</workbook>
</file>

<file path=xl/calcChain.xml><?xml version="1.0" encoding="utf-8"?>
<calcChain xmlns="http://schemas.openxmlformats.org/spreadsheetml/2006/main">
  <c r="G9" i="1"/>
  <c r="G195"/>
  <c r="G148"/>
  <c r="F110"/>
  <c r="D43"/>
  <c r="D45" s="1"/>
  <c r="C43"/>
  <c r="C45" s="1"/>
  <c r="G21"/>
  <c r="D209"/>
  <c r="E110"/>
  <c r="D110"/>
  <c r="G107"/>
  <c r="G29"/>
  <c r="G108"/>
  <c r="G106"/>
  <c r="G6"/>
  <c r="D235"/>
  <c r="E235"/>
  <c r="F235"/>
  <c r="C235"/>
  <c r="D164"/>
  <c r="E164"/>
  <c r="C164"/>
  <c r="G199"/>
  <c r="G200"/>
  <c r="G201"/>
  <c r="G202"/>
  <c r="G203"/>
  <c r="G89"/>
  <c r="G90"/>
  <c r="G91"/>
  <c r="G92"/>
  <c r="G93"/>
  <c r="G94"/>
  <c r="G95"/>
  <c r="G96"/>
  <c r="G97"/>
  <c r="C110"/>
  <c r="G115"/>
  <c r="G117" s="1"/>
  <c r="G34"/>
  <c r="D63"/>
  <c r="G20"/>
  <c r="G22"/>
  <c r="G23"/>
  <c r="G24"/>
  <c r="G25"/>
  <c r="G26"/>
  <c r="G27"/>
  <c r="G28"/>
  <c r="G30"/>
  <c r="G31"/>
  <c r="G32"/>
  <c r="G33"/>
  <c r="G35"/>
  <c r="G36"/>
  <c r="G37"/>
  <c r="G38"/>
  <c r="G39"/>
  <c r="G40"/>
  <c r="G41"/>
  <c r="E228"/>
  <c r="D228"/>
  <c r="C228"/>
  <c r="G60"/>
  <c r="E43"/>
  <c r="E45" s="1"/>
  <c r="F43"/>
  <c r="G8"/>
  <c r="G10"/>
  <c r="G11"/>
  <c r="G12"/>
  <c r="G13"/>
  <c r="G14"/>
  <c r="G15"/>
  <c r="G16"/>
  <c r="G17"/>
  <c r="G18"/>
  <c r="G19"/>
  <c r="G180"/>
  <c r="G182" s="1"/>
  <c r="C137"/>
  <c r="D137"/>
  <c r="E137"/>
  <c r="F137"/>
  <c r="G123"/>
  <c r="G233"/>
  <c r="G226"/>
  <c r="G225"/>
  <c r="G224"/>
  <c r="G223"/>
  <c r="G214"/>
  <c r="G213"/>
  <c r="G207"/>
  <c r="G206"/>
  <c r="G205"/>
  <c r="G204"/>
  <c r="G198"/>
  <c r="G197"/>
  <c r="G196"/>
  <c r="G194"/>
  <c r="G193"/>
  <c r="G192"/>
  <c r="G191"/>
  <c r="G190"/>
  <c r="G173"/>
  <c r="G172"/>
  <c r="G171"/>
  <c r="G170"/>
  <c r="G162"/>
  <c r="G161"/>
  <c r="G160"/>
  <c r="G154"/>
  <c r="G153"/>
  <c r="G152"/>
  <c r="G151"/>
  <c r="G150"/>
  <c r="G149"/>
  <c r="G147"/>
  <c r="G146"/>
  <c r="G145"/>
  <c r="G144"/>
  <c r="G135"/>
  <c r="G134"/>
  <c r="G133"/>
  <c r="G127"/>
  <c r="G126"/>
  <c r="G125"/>
  <c r="G88"/>
  <c r="G82"/>
  <c r="G81"/>
  <c r="G80"/>
  <c r="G79"/>
  <c r="G78"/>
  <c r="G77"/>
  <c r="G76"/>
  <c r="G75"/>
  <c r="G74"/>
  <c r="G73"/>
  <c r="G72"/>
  <c r="G71"/>
  <c r="G70"/>
  <c r="G61"/>
  <c r="G59"/>
  <c r="G58"/>
  <c r="G57"/>
  <c r="G56"/>
  <c r="G55"/>
  <c r="G54"/>
  <c r="G53"/>
  <c r="G52"/>
  <c r="G51"/>
  <c r="G50"/>
  <c r="G49"/>
  <c r="F228"/>
  <c r="D216"/>
  <c r="E209"/>
  <c r="E216"/>
  <c r="F209"/>
  <c r="F216"/>
  <c r="C209"/>
  <c r="C216"/>
  <c r="D175"/>
  <c r="D182"/>
  <c r="E175"/>
  <c r="E182"/>
  <c r="F175"/>
  <c r="F182"/>
  <c r="C175"/>
  <c r="C182"/>
  <c r="D156"/>
  <c r="E156"/>
  <c r="F156"/>
  <c r="F164"/>
  <c r="C156"/>
  <c r="D129"/>
  <c r="E129"/>
  <c r="F129"/>
  <c r="F139" s="1"/>
  <c r="C129"/>
  <c r="D99"/>
  <c r="D84"/>
  <c r="E84"/>
  <c r="E99"/>
  <c r="F84"/>
  <c r="F99"/>
  <c r="C84"/>
  <c r="C99"/>
  <c r="E63"/>
  <c r="F63"/>
  <c r="C63"/>
  <c r="C101" l="1"/>
  <c r="D166"/>
  <c r="E237"/>
  <c r="C119"/>
  <c r="G110"/>
  <c r="G119" s="1"/>
  <c r="D237"/>
  <c r="C237"/>
  <c r="F166"/>
  <c r="G63"/>
  <c r="G137"/>
  <c r="F237"/>
  <c r="G129"/>
  <c r="F185"/>
  <c r="G228"/>
  <c r="G209"/>
  <c r="F65"/>
  <c r="C166"/>
  <c r="G156"/>
  <c r="G164"/>
  <c r="G235"/>
  <c r="G216"/>
  <c r="D139"/>
  <c r="E139"/>
  <c r="F218"/>
  <c r="F45"/>
  <c r="G45" s="1"/>
  <c r="D65"/>
  <c r="E166"/>
  <c r="E119"/>
  <c r="C139"/>
  <c r="E218"/>
  <c r="D218"/>
  <c r="C218"/>
  <c r="D185"/>
  <c r="C185"/>
  <c r="E185"/>
  <c r="G175"/>
  <c r="G185" s="1"/>
  <c r="F119"/>
  <c r="D119"/>
  <c r="G84"/>
  <c r="F101"/>
  <c r="G99"/>
  <c r="E101"/>
  <c r="C65"/>
  <c r="E65"/>
  <c r="D101"/>
  <c r="G43"/>
  <c r="G139" l="1"/>
  <c r="G237"/>
  <c r="G218"/>
  <c r="G166"/>
  <c r="G65"/>
  <c r="G101"/>
</calcChain>
</file>

<file path=xl/sharedStrings.xml><?xml version="1.0" encoding="utf-8"?>
<sst xmlns="http://schemas.openxmlformats.org/spreadsheetml/2006/main" count="180" uniqueCount="123">
  <si>
    <t>LAST FY</t>
  </si>
  <si>
    <t>MONTH</t>
  </si>
  <si>
    <t>YEAR</t>
  </si>
  <si>
    <t>BUDGET</t>
  </si>
  <si>
    <t>AVAILABLE</t>
  </si>
  <si>
    <t>Period</t>
  </si>
  <si>
    <t>TO DATE</t>
  </si>
  <si>
    <t>APPROP</t>
  </si>
  <si>
    <t>BEGINNING BALANCE</t>
  </si>
  <si>
    <t>General Property Tax</t>
  </si>
  <si>
    <t>Public Service Property Tax</t>
  </si>
  <si>
    <t>Delinquent Property Tax</t>
  </si>
  <si>
    <t>Motor Vehicle Tax</t>
  </si>
  <si>
    <t>Utilities Tax</t>
  </si>
  <si>
    <t>Penality/Interest on Taxes</t>
  </si>
  <si>
    <t>Omitted Property/Vehicle Tax</t>
  </si>
  <si>
    <t>Revenue in Lieu of Taxes</t>
  </si>
  <si>
    <t>Tuition KY School Districts</t>
  </si>
  <si>
    <t>Interest Income</t>
  </si>
  <si>
    <t>Building Rentals</t>
  </si>
  <si>
    <t>Other Rental Income</t>
  </si>
  <si>
    <t>Service to Other Governments</t>
  </si>
  <si>
    <t>Services to Other Government</t>
  </si>
  <si>
    <t>Refund Prior Year Expense</t>
  </si>
  <si>
    <t>Miscellaneous Revenue</t>
  </si>
  <si>
    <t>Misc Revenue from Dist Schools</t>
  </si>
  <si>
    <t>SEEK Program</t>
  </si>
  <si>
    <t>State Miscellaneous Reimburse</t>
  </si>
  <si>
    <t>Unrestricted Direct Federal</t>
  </si>
  <si>
    <t>PL 874 - Impact Aid</t>
  </si>
  <si>
    <t>Fund Transfer In</t>
  </si>
  <si>
    <t>All Indirect Cost Transfers</t>
  </si>
  <si>
    <t>Sale of Land/Improvements</t>
  </si>
  <si>
    <t>Sale of Buildings</t>
  </si>
  <si>
    <t>Loss Comprehensive Building</t>
  </si>
  <si>
    <t>Sales of Equipment Etc</t>
  </si>
  <si>
    <t>Loss Comp Equipment Etc</t>
  </si>
  <si>
    <t>TOTAL RECEIPTS</t>
  </si>
  <si>
    <t>TOTAL REVENUE</t>
  </si>
  <si>
    <t>TOTAL EXPENDITURES</t>
  </si>
  <si>
    <t>Community Service Activity</t>
  </si>
  <si>
    <t>Contributions/Donations</t>
  </si>
  <si>
    <t>Other Misc Local Revenues</t>
  </si>
  <si>
    <t>Unrestricted State Revenue</t>
  </si>
  <si>
    <t>Restricted State Revenue</t>
  </si>
  <si>
    <t>Restricted Direct Federal</t>
  </si>
  <si>
    <t>Restricted Federal Thru State</t>
  </si>
  <si>
    <t>Fund Transfer</t>
  </si>
  <si>
    <t>Public Service Franchise Tax</t>
  </si>
  <si>
    <t>Penalities &amp; Interest on Taxes</t>
  </si>
  <si>
    <t>Omitted Property Tax</t>
  </si>
  <si>
    <t>Bond Principal Proceeds</t>
  </si>
  <si>
    <t>Lunch Reimbursable Program</t>
  </si>
  <si>
    <t>Breakfast Reimbursable Program</t>
  </si>
  <si>
    <t>After School Snacks</t>
  </si>
  <si>
    <t>Lunch Non-Reimbursable Program</t>
  </si>
  <si>
    <t>A-la-Carte Sales</t>
  </si>
  <si>
    <t>Vending Machine Sales</t>
  </si>
  <si>
    <t>Other Food Service Receipts</t>
  </si>
  <si>
    <t>Catering Income</t>
  </si>
  <si>
    <t>Group Sales</t>
  </si>
  <si>
    <t>Extended School Services</t>
  </si>
  <si>
    <t>In Service Income</t>
  </si>
  <si>
    <t>Unrestricted Misc State Income</t>
  </si>
  <si>
    <t>Breakfast Reimbursement</t>
  </si>
  <si>
    <t>Lunch Reimbursement</t>
  </si>
  <si>
    <t>Child Nutrition Program</t>
  </si>
  <si>
    <t>GENERAL FUND REVENUES</t>
  </si>
  <si>
    <t>GENERAL FUND EXPENDITURES</t>
  </si>
  <si>
    <t>GENERAL FUND REVENUE - EXPENDITURES</t>
  </si>
  <si>
    <t>SPECIAL FUND REVENUES</t>
  </si>
  <si>
    <t>TOTAL REVENUES</t>
  </si>
  <si>
    <t xml:space="preserve">Instruction </t>
  </si>
  <si>
    <t>Student Support Services</t>
  </si>
  <si>
    <t>Instructional Staff Support Services</t>
  </si>
  <si>
    <t>District Administration Support</t>
  </si>
  <si>
    <t>School Administration Support</t>
  </si>
  <si>
    <t>Business Support Services</t>
  </si>
  <si>
    <t>Plant Operations &amp; Management</t>
  </si>
  <si>
    <t>Student Transportation</t>
  </si>
  <si>
    <t>Site Acquisition</t>
  </si>
  <si>
    <t>Site Improvement</t>
  </si>
  <si>
    <t>Funds Transfers</t>
  </si>
  <si>
    <t>SPECIAL FUND EXPENDITURES</t>
  </si>
  <si>
    <t>Instruction</t>
  </si>
  <si>
    <t>Instructional Staff Support</t>
  </si>
  <si>
    <t>Community Services</t>
  </si>
  <si>
    <t>Fund Transfers</t>
  </si>
  <si>
    <t>SPECIAL FUND REVENUE - EXPENDITURES</t>
  </si>
  <si>
    <t>Beginning Balance</t>
  </si>
  <si>
    <t>CAPITAL OUTLAY EXPENDITURES</t>
  </si>
  <si>
    <t>Debt Services</t>
  </si>
  <si>
    <t>CAPITAL OUTLAY REVENUE - EXPENDITURES</t>
  </si>
  <si>
    <t>BUILDING FUND REVENUES</t>
  </si>
  <si>
    <t>BUILDING FUND EXPENDITURES</t>
  </si>
  <si>
    <t>Debt Service</t>
  </si>
  <si>
    <t>BUILDING FUND REVENUE - EXPENDITURES</t>
  </si>
  <si>
    <t>DEBT SERVICE REVENUE</t>
  </si>
  <si>
    <t>DEBT SERVICE EXPENDITURES</t>
  </si>
  <si>
    <t>DEBT SERVICE REVENUE - EXPENDITURES</t>
  </si>
  <si>
    <t>FOOD SERVICE REVENUE</t>
  </si>
  <si>
    <t>FOOD SERVICE EXPENDITURES</t>
  </si>
  <si>
    <t>Food Service Operations</t>
  </si>
  <si>
    <t>FOOD SERVICE REVENUE - EXPENDITURES</t>
  </si>
  <si>
    <t>TRUST AGENCY REVENUE</t>
  </si>
  <si>
    <t>TRUST AGENCY EXPENDITURES</t>
  </si>
  <si>
    <t>TRUST AGENCY REVENUE - EXPENDITURES</t>
  </si>
  <si>
    <t>Contingency</t>
  </si>
  <si>
    <t>Transportation Fees</t>
  </si>
  <si>
    <t>CAPITAL OUTLAY - REVENUE</t>
  </si>
  <si>
    <t>Revenue from Other Gov't Units</t>
  </si>
  <si>
    <t>0999</t>
  </si>
  <si>
    <t xml:space="preserve">TOTAL REVENUE </t>
  </si>
  <si>
    <t>NBCT Reimbursement</t>
  </si>
  <si>
    <t>Revenue in Lieu of Tax/St Source</t>
  </si>
  <si>
    <t>Medicaid Reimbursement</t>
  </si>
  <si>
    <t>DISTRICT ACTIVITY REVENUES</t>
  </si>
  <si>
    <t>DISTRICT ACTIVITY EXPENDITURES</t>
  </si>
  <si>
    <t>DIST ACTIVITY REVENUE - EXPENDITURES</t>
  </si>
  <si>
    <t>State Restricted</t>
  </si>
  <si>
    <t>Fees</t>
  </si>
  <si>
    <t>Reimbursements/Rewards</t>
  </si>
  <si>
    <t>.</t>
  </si>
</sst>
</file>

<file path=xl/styles.xml><?xml version="1.0" encoding="utf-8"?>
<styleSheet xmlns="http://schemas.openxmlformats.org/spreadsheetml/2006/main">
  <fonts count="2">
    <font>
      <sz val="12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1" fillId="0" borderId="0" xfId="0" applyFont="1" applyFill="1"/>
    <xf numFmtId="0" fontId="0" fillId="0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zoomScale="85" workbookViewId="0">
      <selection activeCell="C234" sqref="C234"/>
    </sheetView>
  </sheetViews>
  <sheetFormatPr defaultColWidth="8.88671875" defaultRowHeight="15"/>
  <cols>
    <col min="1" max="1" width="7.77734375" style="1" bestFit="1" customWidth="1"/>
    <col min="2" max="2" width="30.44140625" style="1" customWidth="1"/>
    <col min="3" max="3" width="13.21875" style="4" customWidth="1"/>
    <col min="4" max="4" width="17.88671875" style="4" bestFit="1" customWidth="1"/>
    <col min="5" max="5" width="13.21875" style="4" customWidth="1"/>
    <col min="6" max="6" width="15.33203125" style="4" customWidth="1"/>
    <col min="7" max="7" width="13.33203125" style="4" bestFit="1" customWidth="1"/>
    <col min="8" max="16384" width="8.88671875" style="1"/>
  </cols>
  <sheetData>
    <row r="1" spans="1:1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/>
      <c r="I1" s="3"/>
      <c r="J1" s="3"/>
      <c r="K1" s="3"/>
      <c r="L1" s="3"/>
    </row>
    <row r="2" spans="1:12">
      <c r="C2" s="2" t="s">
        <v>5</v>
      </c>
      <c r="D2" s="2" t="s">
        <v>6</v>
      </c>
      <c r="E2" s="2" t="s">
        <v>6</v>
      </c>
      <c r="F2" s="2" t="s">
        <v>7</v>
      </c>
      <c r="G2" s="2" t="s">
        <v>3</v>
      </c>
      <c r="H2" s="3"/>
      <c r="I2" s="3"/>
      <c r="J2" s="3"/>
      <c r="K2" s="3"/>
      <c r="L2" s="3"/>
    </row>
    <row r="4" spans="1:12">
      <c r="A4" s="1" t="s">
        <v>67</v>
      </c>
    </row>
    <row r="6" spans="1:12">
      <c r="A6" s="1">
        <v>999</v>
      </c>
      <c r="B6" s="1" t="s">
        <v>8</v>
      </c>
      <c r="C6" s="4">
        <v>4260077.41</v>
      </c>
      <c r="D6" s="4">
        <v>0</v>
      </c>
      <c r="E6" s="4">
        <v>0</v>
      </c>
      <c r="F6" s="4">
        <v>4500000</v>
      </c>
      <c r="G6" s="4">
        <f t="shared" ref="G6:G45" si="0">F6-E6</f>
        <v>4500000</v>
      </c>
    </row>
    <row r="8" spans="1:12">
      <c r="A8" s="1">
        <v>1111</v>
      </c>
      <c r="B8" s="1" t="s">
        <v>9</v>
      </c>
      <c r="C8" s="4">
        <v>0</v>
      </c>
      <c r="D8" s="4">
        <v>0</v>
      </c>
      <c r="E8" s="4">
        <v>51362.58</v>
      </c>
      <c r="F8" s="4">
        <v>5627841</v>
      </c>
      <c r="G8" s="4">
        <f t="shared" si="0"/>
        <v>5576478.4199999999</v>
      </c>
    </row>
    <row r="9" spans="1:12">
      <c r="A9" s="1">
        <v>1113</v>
      </c>
      <c r="B9" s="1" t="s">
        <v>10</v>
      </c>
      <c r="C9" s="4">
        <v>0</v>
      </c>
      <c r="D9" s="4">
        <v>0</v>
      </c>
      <c r="E9" s="4">
        <v>5206.2299999999996</v>
      </c>
      <c r="F9" s="4">
        <v>1250000</v>
      </c>
      <c r="G9" s="4">
        <f t="shared" si="0"/>
        <v>1244793.77</v>
      </c>
    </row>
    <row r="10" spans="1:12">
      <c r="A10" s="1">
        <v>1115</v>
      </c>
      <c r="B10" s="1" t="s">
        <v>11</v>
      </c>
      <c r="C10" s="4">
        <v>36012.639999999999</v>
      </c>
      <c r="D10" s="4">
        <v>0</v>
      </c>
      <c r="E10" s="4">
        <v>5224.91</v>
      </c>
      <c r="F10" s="4">
        <v>210000</v>
      </c>
      <c r="G10" s="4">
        <f t="shared" si="0"/>
        <v>204775.09</v>
      </c>
    </row>
    <row r="11" spans="1:12">
      <c r="A11" s="1">
        <v>1117</v>
      </c>
      <c r="B11" s="1" t="s">
        <v>12</v>
      </c>
      <c r="C11" s="4">
        <v>49264.36</v>
      </c>
      <c r="D11" s="4">
        <v>52660.9</v>
      </c>
      <c r="E11" s="4">
        <v>96734.89</v>
      </c>
      <c r="F11" s="4">
        <v>500000</v>
      </c>
      <c r="G11" s="4">
        <f t="shared" si="0"/>
        <v>403265.11</v>
      </c>
    </row>
    <row r="12" spans="1:12">
      <c r="A12" s="1">
        <v>1121</v>
      </c>
      <c r="B12" s="1" t="s">
        <v>13</v>
      </c>
      <c r="C12" s="4">
        <v>-0.49</v>
      </c>
      <c r="D12" s="4">
        <v>174025.64</v>
      </c>
      <c r="E12" s="4">
        <v>331547.2</v>
      </c>
      <c r="F12" s="4">
        <v>2000000</v>
      </c>
      <c r="G12" s="4">
        <f t="shared" si="0"/>
        <v>1668452.8</v>
      </c>
    </row>
    <row r="13" spans="1:12">
      <c r="A13" s="1">
        <v>1140</v>
      </c>
      <c r="B13" s="1" t="s">
        <v>14</v>
      </c>
      <c r="C13" s="4">
        <v>5410.59</v>
      </c>
      <c r="D13" s="4">
        <v>0</v>
      </c>
      <c r="E13" s="4">
        <v>8279.75</v>
      </c>
      <c r="F13" s="4">
        <v>80000</v>
      </c>
      <c r="G13" s="4">
        <f t="shared" si="0"/>
        <v>71720.25</v>
      </c>
    </row>
    <row r="14" spans="1:12">
      <c r="A14" s="1">
        <v>1191</v>
      </c>
      <c r="B14" s="1" t="s">
        <v>15</v>
      </c>
      <c r="C14" s="4">
        <v>0</v>
      </c>
      <c r="D14" s="4">
        <v>27975.46</v>
      </c>
      <c r="E14" s="4">
        <v>27975.46</v>
      </c>
      <c r="F14" s="4">
        <v>125000</v>
      </c>
      <c r="G14" s="4">
        <f t="shared" si="0"/>
        <v>97024.540000000008</v>
      </c>
    </row>
    <row r="15" spans="1:12">
      <c r="A15" s="1">
        <v>1280</v>
      </c>
      <c r="B15" s="1" t="s">
        <v>16</v>
      </c>
      <c r="C15" s="4">
        <v>0</v>
      </c>
      <c r="D15" s="4">
        <v>0</v>
      </c>
      <c r="E15" s="4">
        <v>0</v>
      </c>
      <c r="F15" s="4">
        <v>650000</v>
      </c>
      <c r="G15" s="4">
        <f t="shared" si="0"/>
        <v>650000</v>
      </c>
    </row>
    <row r="16" spans="1:12">
      <c r="A16" s="1">
        <v>1320</v>
      </c>
      <c r="B16" s="1" t="s">
        <v>17</v>
      </c>
      <c r="C16" s="4">
        <v>0</v>
      </c>
      <c r="D16" s="4">
        <v>0</v>
      </c>
      <c r="E16" s="4">
        <v>7854</v>
      </c>
      <c r="F16" s="4">
        <v>20000</v>
      </c>
      <c r="G16" s="4">
        <f t="shared" si="0"/>
        <v>12146</v>
      </c>
    </row>
    <row r="17" spans="1:7">
      <c r="A17" s="1">
        <v>1440</v>
      </c>
      <c r="B17" s="1" t="s">
        <v>108</v>
      </c>
      <c r="C17" s="4">
        <v>12580.63</v>
      </c>
      <c r="D17" s="4">
        <v>1524.7</v>
      </c>
      <c r="E17" s="4">
        <v>4500.8</v>
      </c>
      <c r="F17" s="4">
        <v>140000</v>
      </c>
      <c r="G17" s="4">
        <f t="shared" si="0"/>
        <v>135499.20000000001</v>
      </c>
    </row>
    <row r="18" spans="1:7">
      <c r="A18" s="1">
        <v>1510</v>
      </c>
      <c r="B18" s="1" t="s">
        <v>18</v>
      </c>
      <c r="C18" s="4">
        <v>2055.98</v>
      </c>
      <c r="D18" s="4">
        <v>1036.55</v>
      </c>
      <c r="E18" s="4">
        <v>2093.87</v>
      </c>
      <c r="F18" s="4">
        <v>10000</v>
      </c>
      <c r="G18" s="4">
        <f t="shared" si="0"/>
        <v>7906.13</v>
      </c>
    </row>
    <row r="19" spans="1:7">
      <c r="A19" s="1">
        <v>1911</v>
      </c>
      <c r="B19" s="1" t="s">
        <v>19</v>
      </c>
      <c r="C19" s="4">
        <v>0</v>
      </c>
      <c r="D19" s="4">
        <v>0</v>
      </c>
      <c r="E19" s="4">
        <v>1740</v>
      </c>
      <c r="F19" s="4">
        <v>0</v>
      </c>
      <c r="G19" s="4">
        <f t="shared" si="0"/>
        <v>-1740</v>
      </c>
    </row>
    <row r="20" spans="1:7">
      <c r="A20" s="1">
        <v>1919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>
      <c r="A21" s="1">
        <v>1925</v>
      </c>
      <c r="B21" s="1" t="s">
        <v>121</v>
      </c>
      <c r="C21" s="4">
        <v>0</v>
      </c>
      <c r="D21" s="4">
        <v>0</v>
      </c>
      <c r="E21" s="4">
        <v>0</v>
      </c>
      <c r="F21" s="4">
        <v>0</v>
      </c>
      <c r="G21" s="4">
        <f t="shared" si="0"/>
        <v>0</v>
      </c>
    </row>
    <row r="22" spans="1:7">
      <c r="A22" s="1">
        <v>1960</v>
      </c>
      <c r="B22" s="1" t="s">
        <v>21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</row>
    <row r="23" spans="1:7">
      <c r="A23" s="1">
        <v>1970</v>
      </c>
      <c r="B23" s="1" t="s">
        <v>22</v>
      </c>
      <c r="C23" s="4">
        <v>0</v>
      </c>
      <c r="D23" s="4">
        <v>0</v>
      </c>
      <c r="E23" s="4">
        <v>0</v>
      </c>
      <c r="F23" s="4">
        <v>16000</v>
      </c>
      <c r="G23" s="4">
        <f t="shared" si="0"/>
        <v>16000</v>
      </c>
    </row>
    <row r="24" spans="1:7">
      <c r="A24" s="1">
        <v>1980</v>
      </c>
      <c r="B24" s="1" t="s">
        <v>23</v>
      </c>
      <c r="C24" s="4">
        <v>0</v>
      </c>
      <c r="D24" s="4">
        <v>717.85</v>
      </c>
      <c r="E24" s="4">
        <v>6315.3</v>
      </c>
      <c r="F24" s="4">
        <v>100000</v>
      </c>
      <c r="G24" s="4">
        <f t="shared" si="0"/>
        <v>93684.7</v>
      </c>
    </row>
    <row r="25" spans="1:7">
      <c r="A25" s="1">
        <v>1990</v>
      </c>
      <c r="B25" s="1" t="s">
        <v>24</v>
      </c>
      <c r="C25" s="4">
        <v>57126.83</v>
      </c>
      <c r="D25" s="4">
        <v>-12020.57</v>
      </c>
      <c r="E25" s="4">
        <v>6127.77</v>
      </c>
      <c r="F25" s="4">
        <v>5000</v>
      </c>
      <c r="G25" s="4">
        <f t="shared" si="0"/>
        <v>-1127.7700000000004</v>
      </c>
    </row>
    <row r="26" spans="1:7">
      <c r="A26" s="1">
        <v>1999</v>
      </c>
      <c r="B26" s="1" t="s">
        <v>25</v>
      </c>
      <c r="C26" s="4">
        <v>0</v>
      </c>
      <c r="D26" s="4">
        <v>0</v>
      </c>
      <c r="E26" s="4">
        <v>0</v>
      </c>
      <c r="F26" s="4">
        <v>0</v>
      </c>
      <c r="G26" s="4">
        <f t="shared" si="0"/>
        <v>0</v>
      </c>
    </row>
    <row r="27" spans="1:7">
      <c r="A27" s="1">
        <v>3111</v>
      </c>
      <c r="B27" s="1" t="s">
        <v>26</v>
      </c>
      <c r="C27" s="4">
        <v>1830564</v>
      </c>
      <c r="D27" s="4">
        <v>941178</v>
      </c>
      <c r="E27" s="4">
        <v>1882356</v>
      </c>
      <c r="F27" s="4">
        <v>11294140</v>
      </c>
      <c r="G27" s="4">
        <f t="shared" si="0"/>
        <v>9411784</v>
      </c>
    </row>
    <row r="28" spans="1:7">
      <c r="A28" s="1">
        <v>3130</v>
      </c>
      <c r="B28" s="1" t="s">
        <v>113</v>
      </c>
      <c r="C28" s="4">
        <v>0</v>
      </c>
      <c r="D28" s="4">
        <v>0</v>
      </c>
      <c r="E28" s="4">
        <v>0</v>
      </c>
      <c r="F28" s="4">
        <v>15000</v>
      </c>
      <c r="G28" s="4">
        <f t="shared" si="0"/>
        <v>15000</v>
      </c>
    </row>
    <row r="29" spans="1:7">
      <c r="A29" s="1">
        <v>3200</v>
      </c>
      <c r="B29" s="1" t="s">
        <v>119</v>
      </c>
      <c r="C29" s="4">
        <v>0</v>
      </c>
      <c r="D29" s="4">
        <v>0</v>
      </c>
      <c r="E29" s="4">
        <v>0</v>
      </c>
      <c r="F29" s="4">
        <v>0</v>
      </c>
      <c r="G29" s="4">
        <f t="shared" si="0"/>
        <v>0</v>
      </c>
    </row>
    <row r="30" spans="1:7">
      <c r="A30" s="1">
        <v>3800</v>
      </c>
      <c r="B30" s="1" t="s">
        <v>114</v>
      </c>
      <c r="C30" s="4">
        <v>12218.66</v>
      </c>
      <c r="D30" s="4">
        <v>6108.87</v>
      </c>
      <c r="E30" s="4">
        <v>12217.74</v>
      </c>
      <c r="F30" s="4">
        <v>75000</v>
      </c>
      <c r="G30" s="4">
        <f t="shared" si="0"/>
        <v>62782.26</v>
      </c>
    </row>
    <row r="31" spans="1:7">
      <c r="A31" s="1">
        <v>4100</v>
      </c>
      <c r="B31" s="1" t="s">
        <v>28</v>
      </c>
      <c r="C31" s="4">
        <v>0</v>
      </c>
      <c r="D31" s="4">
        <v>0</v>
      </c>
      <c r="E31" s="4">
        <v>0</v>
      </c>
      <c r="F31" s="4">
        <v>0</v>
      </c>
      <c r="G31" s="4">
        <f t="shared" si="0"/>
        <v>0</v>
      </c>
    </row>
    <row r="32" spans="1:7">
      <c r="A32" s="1">
        <v>4700</v>
      </c>
      <c r="B32" s="1" t="s">
        <v>29</v>
      </c>
      <c r="C32" s="4">
        <v>831.88</v>
      </c>
      <c r="D32" s="4">
        <v>0</v>
      </c>
      <c r="E32" s="4">
        <v>0</v>
      </c>
      <c r="F32" s="4">
        <v>15000</v>
      </c>
      <c r="G32" s="4">
        <f t="shared" si="0"/>
        <v>15000</v>
      </c>
    </row>
    <row r="33" spans="1:7">
      <c r="A33" s="1">
        <v>4800</v>
      </c>
      <c r="B33" s="1" t="s">
        <v>110</v>
      </c>
      <c r="C33" s="4">
        <v>0</v>
      </c>
      <c r="D33" s="4">
        <v>0</v>
      </c>
      <c r="E33" s="4">
        <v>0</v>
      </c>
      <c r="F33" s="4">
        <v>70000</v>
      </c>
      <c r="G33" s="4">
        <f t="shared" si="0"/>
        <v>70000</v>
      </c>
    </row>
    <row r="34" spans="1:7">
      <c r="A34" s="1">
        <v>4810</v>
      </c>
      <c r="B34" s="1" t="s">
        <v>115</v>
      </c>
      <c r="C34" s="4">
        <v>2983.47</v>
      </c>
      <c r="D34" s="4">
        <v>0</v>
      </c>
      <c r="E34" s="4">
        <v>4932.7700000000004</v>
      </c>
      <c r="F34" s="4">
        <v>30000</v>
      </c>
      <c r="G34" s="4">
        <f t="shared" si="0"/>
        <v>25067.23</v>
      </c>
    </row>
    <row r="35" spans="1:7">
      <c r="A35" s="1">
        <v>5210</v>
      </c>
      <c r="B35" s="1" t="s">
        <v>30</v>
      </c>
      <c r="C35" s="4">
        <v>0</v>
      </c>
      <c r="D35" s="4">
        <v>0</v>
      </c>
      <c r="E35" s="4">
        <v>0</v>
      </c>
      <c r="F35" s="4">
        <v>0</v>
      </c>
      <c r="G35" s="4">
        <f t="shared" si="0"/>
        <v>0</v>
      </c>
    </row>
    <row r="36" spans="1:7">
      <c r="A36" s="1">
        <v>5220</v>
      </c>
      <c r="B36" s="1" t="s">
        <v>31</v>
      </c>
      <c r="C36" s="4">
        <v>0</v>
      </c>
      <c r="D36" s="4">
        <v>0</v>
      </c>
      <c r="E36" s="4">
        <v>0</v>
      </c>
      <c r="F36" s="4">
        <v>63978.19</v>
      </c>
      <c r="G36" s="4">
        <f t="shared" si="0"/>
        <v>63978.19</v>
      </c>
    </row>
    <row r="37" spans="1:7">
      <c r="A37" s="1">
        <v>5311</v>
      </c>
      <c r="B37" s="1" t="s">
        <v>32</v>
      </c>
      <c r="C37" s="4">
        <v>0</v>
      </c>
      <c r="D37" s="4">
        <v>0</v>
      </c>
      <c r="E37" s="4">
        <v>0</v>
      </c>
      <c r="F37" s="4">
        <v>0</v>
      </c>
      <c r="G37" s="4">
        <f t="shared" si="0"/>
        <v>0</v>
      </c>
    </row>
    <row r="38" spans="1:7">
      <c r="A38" s="1">
        <v>5331</v>
      </c>
      <c r="B38" s="1" t="s">
        <v>33</v>
      </c>
      <c r="C38" s="4">
        <v>0</v>
      </c>
      <c r="D38" s="4">
        <v>0</v>
      </c>
      <c r="E38" s="4">
        <v>0</v>
      </c>
      <c r="F38" s="4">
        <v>0</v>
      </c>
      <c r="G38" s="4">
        <f t="shared" si="0"/>
        <v>0</v>
      </c>
    </row>
    <row r="39" spans="1:7">
      <c r="A39" s="1">
        <v>5332</v>
      </c>
      <c r="B39" s="1" t="s">
        <v>34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</row>
    <row r="40" spans="1:7">
      <c r="A40" s="1">
        <v>5341</v>
      </c>
      <c r="B40" s="1" t="s">
        <v>35</v>
      </c>
      <c r="C40" s="4">
        <v>476</v>
      </c>
      <c r="D40" s="4">
        <v>68</v>
      </c>
      <c r="E40" s="4">
        <v>68</v>
      </c>
      <c r="F40" s="4">
        <v>5000</v>
      </c>
      <c r="G40" s="4">
        <f t="shared" si="0"/>
        <v>4932</v>
      </c>
    </row>
    <row r="41" spans="1:7">
      <c r="A41" s="1">
        <v>5342</v>
      </c>
      <c r="B41" s="1" t="s">
        <v>36</v>
      </c>
      <c r="C41" s="4">
        <v>0</v>
      </c>
      <c r="D41" s="4">
        <v>0</v>
      </c>
      <c r="E41" s="4">
        <v>0</v>
      </c>
      <c r="F41" s="4">
        <v>1000</v>
      </c>
      <c r="G41" s="4">
        <f t="shared" si="0"/>
        <v>1000</v>
      </c>
    </row>
    <row r="43" spans="1:7">
      <c r="B43" s="1" t="s">
        <v>37</v>
      </c>
      <c r="C43" s="4">
        <f>SUM(C8:C42)</f>
        <v>2009524.5499999998</v>
      </c>
      <c r="D43" s="4">
        <f>SUM(D8:D42)</f>
        <v>1193275.4000000001</v>
      </c>
      <c r="E43" s="4">
        <f>SUM(E8:E41)</f>
        <v>2454537.2700000005</v>
      </c>
      <c r="F43" s="4">
        <f>SUM(F8:F42)</f>
        <v>22302959.190000001</v>
      </c>
      <c r="G43" s="4">
        <f t="shared" si="0"/>
        <v>19848421.920000002</v>
      </c>
    </row>
    <row r="45" spans="1:7">
      <c r="B45" s="1" t="s">
        <v>112</v>
      </c>
      <c r="C45" s="4">
        <f>C6+C43</f>
        <v>6269601.96</v>
      </c>
      <c r="D45" s="4">
        <f>D6+D43</f>
        <v>1193275.4000000001</v>
      </c>
      <c r="E45" s="4">
        <f>E6+E43</f>
        <v>2454537.2700000005</v>
      </c>
      <c r="F45" s="4">
        <f>F6+F43</f>
        <v>26802959.190000001</v>
      </c>
      <c r="G45" s="4">
        <f t="shared" si="0"/>
        <v>24348421.920000002</v>
      </c>
    </row>
    <row r="46" spans="1:7">
      <c r="A46" s="1" t="s">
        <v>68</v>
      </c>
    </row>
    <row r="49" spans="1:7">
      <c r="A49" s="1">
        <v>1100</v>
      </c>
      <c r="B49" s="1" t="s">
        <v>72</v>
      </c>
      <c r="C49" s="4">
        <v>952676.7</v>
      </c>
      <c r="D49" s="4">
        <v>957481.54</v>
      </c>
      <c r="E49" s="4">
        <v>975239.63</v>
      </c>
      <c r="F49" s="4">
        <v>11289380.4</v>
      </c>
      <c r="G49" s="4">
        <f t="shared" ref="G49:G61" si="1">F49-E49</f>
        <v>10314140.77</v>
      </c>
    </row>
    <row r="50" spans="1:7">
      <c r="A50" s="1">
        <v>2100</v>
      </c>
      <c r="B50" s="1" t="s">
        <v>73</v>
      </c>
      <c r="C50" s="4">
        <v>128308.46</v>
      </c>
      <c r="D50" s="4">
        <v>90789.42</v>
      </c>
      <c r="E50" s="4">
        <v>105240.36</v>
      </c>
      <c r="F50" s="4">
        <v>1040407.39</v>
      </c>
      <c r="G50" s="4">
        <f t="shared" si="1"/>
        <v>935167.03</v>
      </c>
    </row>
    <row r="51" spans="1:7">
      <c r="A51" s="1">
        <v>2200</v>
      </c>
      <c r="B51" s="1" t="s">
        <v>74</v>
      </c>
      <c r="C51" s="4">
        <v>89157.03</v>
      </c>
      <c r="D51" s="4">
        <v>53609.43</v>
      </c>
      <c r="E51" s="4">
        <v>84004.27</v>
      </c>
      <c r="F51" s="4">
        <v>715330.52</v>
      </c>
      <c r="G51" s="4">
        <f t="shared" si="1"/>
        <v>631326.25</v>
      </c>
    </row>
    <row r="52" spans="1:7">
      <c r="A52" s="1">
        <v>2300</v>
      </c>
      <c r="B52" s="1" t="s">
        <v>75</v>
      </c>
      <c r="C52" s="4">
        <v>488500.49</v>
      </c>
      <c r="D52" s="4">
        <v>103039.29</v>
      </c>
      <c r="E52" s="4">
        <v>509609.93</v>
      </c>
      <c r="F52" s="4">
        <v>1425905.3</v>
      </c>
      <c r="G52" s="4">
        <f t="shared" si="1"/>
        <v>916295.37000000011</v>
      </c>
    </row>
    <row r="53" spans="1:7">
      <c r="A53" s="1">
        <v>2400</v>
      </c>
      <c r="B53" s="1" t="s">
        <v>76</v>
      </c>
      <c r="C53" s="4">
        <v>234931.63</v>
      </c>
      <c r="D53" s="4">
        <v>138743.01999999999</v>
      </c>
      <c r="E53" s="4">
        <v>238703.34</v>
      </c>
      <c r="F53" s="4">
        <v>1716098.24</v>
      </c>
      <c r="G53" s="4">
        <f t="shared" si="1"/>
        <v>1477394.9</v>
      </c>
    </row>
    <row r="54" spans="1:7">
      <c r="A54" s="1">
        <v>2500</v>
      </c>
      <c r="B54" s="1" t="s">
        <v>77</v>
      </c>
      <c r="C54" s="4">
        <v>122582.78</v>
      </c>
      <c r="D54" s="4">
        <v>60344.29</v>
      </c>
      <c r="E54" s="4">
        <v>139198</v>
      </c>
      <c r="F54" s="4">
        <v>917976.61</v>
      </c>
      <c r="G54" s="4">
        <f t="shared" si="1"/>
        <v>778778.61</v>
      </c>
    </row>
    <row r="55" spans="1:7">
      <c r="A55" s="1">
        <v>2600</v>
      </c>
      <c r="B55" s="1" t="s">
        <v>78</v>
      </c>
      <c r="C55" s="4">
        <v>484352.82</v>
      </c>
      <c r="D55" s="4">
        <v>542187.6</v>
      </c>
      <c r="E55" s="4">
        <v>790083.48</v>
      </c>
      <c r="F55" s="4">
        <v>3991915.1</v>
      </c>
      <c r="G55" s="4">
        <f t="shared" si="1"/>
        <v>3201831.62</v>
      </c>
    </row>
    <row r="56" spans="1:7">
      <c r="A56" s="1">
        <v>2700</v>
      </c>
      <c r="B56" s="1" t="s">
        <v>79</v>
      </c>
      <c r="C56" s="4">
        <v>142055.35999999999</v>
      </c>
      <c r="D56" s="4">
        <v>70344.83</v>
      </c>
      <c r="E56" s="4">
        <v>113984.52</v>
      </c>
      <c r="F56" s="4">
        <v>1232733.2</v>
      </c>
      <c r="G56" s="4">
        <f t="shared" si="1"/>
        <v>1118748.68</v>
      </c>
    </row>
    <row r="57" spans="1:7">
      <c r="A57" s="1">
        <v>4100</v>
      </c>
      <c r="B57" s="1" t="s">
        <v>80</v>
      </c>
      <c r="C57" s="4">
        <v>0</v>
      </c>
      <c r="D57" s="4">
        <v>0</v>
      </c>
      <c r="E57" s="4">
        <v>0</v>
      </c>
      <c r="F57" s="4">
        <v>5000</v>
      </c>
      <c r="G57" s="4">
        <f t="shared" si="1"/>
        <v>5000</v>
      </c>
    </row>
    <row r="58" spans="1:7">
      <c r="A58" s="1">
        <v>4200</v>
      </c>
      <c r="B58" s="1" t="s">
        <v>81</v>
      </c>
      <c r="C58" s="4">
        <v>0</v>
      </c>
      <c r="D58" s="4">
        <v>0</v>
      </c>
      <c r="E58" s="4">
        <v>0</v>
      </c>
      <c r="F58" s="4">
        <v>0</v>
      </c>
      <c r="G58" s="4">
        <f t="shared" si="1"/>
        <v>0</v>
      </c>
    </row>
    <row r="59" spans="1:7">
      <c r="B59" s="1" t="s">
        <v>107</v>
      </c>
      <c r="C59" s="4">
        <v>0</v>
      </c>
      <c r="D59" s="4">
        <v>0</v>
      </c>
      <c r="E59" s="4">
        <v>0</v>
      </c>
      <c r="F59" s="4">
        <v>4125925.43</v>
      </c>
      <c r="G59" s="4">
        <f t="shared" si="1"/>
        <v>4125925.43</v>
      </c>
    </row>
    <row r="60" spans="1:7">
      <c r="A60" s="1">
        <v>5100</v>
      </c>
      <c r="B60" s="1" t="s">
        <v>95</v>
      </c>
      <c r="C60" s="4">
        <v>0</v>
      </c>
      <c r="D60" s="4">
        <v>0</v>
      </c>
      <c r="E60" s="4">
        <v>0</v>
      </c>
      <c r="F60" s="4">
        <v>150000</v>
      </c>
      <c r="G60" s="4">
        <f t="shared" si="1"/>
        <v>150000</v>
      </c>
    </row>
    <row r="61" spans="1:7">
      <c r="A61" s="1">
        <v>5200</v>
      </c>
      <c r="B61" s="1" t="s">
        <v>82</v>
      </c>
      <c r="C61" s="4">
        <v>0</v>
      </c>
      <c r="D61" s="4">
        <v>0</v>
      </c>
      <c r="E61" s="4">
        <v>0</v>
      </c>
      <c r="F61" s="4">
        <v>192287</v>
      </c>
      <c r="G61" s="4">
        <f t="shared" si="1"/>
        <v>192287</v>
      </c>
    </row>
    <row r="63" spans="1:7">
      <c r="B63" s="1" t="s">
        <v>39</v>
      </c>
      <c r="C63" s="4">
        <f>SUM(C49:C62)</f>
        <v>2642565.27</v>
      </c>
      <c r="D63" s="4">
        <f>SUM(D49:D62)</f>
        <v>2016539.4200000004</v>
      </c>
      <c r="E63" s="4">
        <f>SUM(E49:E62)</f>
        <v>2956063.53</v>
      </c>
      <c r="F63" s="4">
        <f>SUM(F49:F62)</f>
        <v>26802959.190000001</v>
      </c>
      <c r="G63" s="4">
        <f>SUM(G49:G62)</f>
        <v>23846895.659999996</v>
      </c>
    </row>
    <row r="65" spans="1:7">
      <c r="A65" s="1" t="s">
        <v>69</v>
      </c>
      <c r="C65" s="4">
        <f>C43-C63+C6</f>
        <v>3627036.69</v>
      </c>
      <c r="D65" s="4">
        <f>D43-D63+D6</f>
        <v>-823264.02000000025</v>
      </c>
      <c r="E65" s="4">
        <f>E43-E63+E6</f>
        <v>-501526.25999999931</v>
      </c>
      <c r="F65" s="4">
        <f>F43-F63+F6</f>
        <v>0</v>
      </c>
      <c r="G65" s="4">
        <f>G43-G63+G6</f>
        <v>501526.26000000536</v>
      </c>
    </row>
    <row r="68" spans="1:7">
      <c r="A68" s="1" t="s">
        <v>70</v>
      </c>
    </row>
    <row r="70" spans="1:7">
      <c r="A70" s="6" t="s">
        <v>111</v>
      </c>
      <c r="B70" s="1" t="s">
        <v>89</v>
      </c>
      <c r="C70" s="4">
        <v>0</v>
      </c>
      <c r="D70" s="4">
        <v>0</v>
      </c>
      <c r="E70" s="4">
        <v>0</v>
      </c>
      <c r="F70" s="4">
        <v>0</v>
      </c>
      <c r="G70" s="4">
        <f t="shared" ref="G70:G82" si="2">F70-E70</f>
        <v>0</v>
      </c>
    </row>
    <row r="71" spans="1:7">
      <c r="A71" s="1">
        <v>1510</v>
      </c>
      <c r="B71" s="1" t="s">
        <v>18</v>
      </c>
      <c r="C71" s="4">
        <v>91.24</v>
      </c>
      <c r="D71" s="4">
        <v>2.21</v>
      </c>
      <c r="E71" s="4">
        <v>11.77</v>
      </c>
      <c r="F71" s="4">
        <v>101.49</v>
      </c>
      <c r="G71" s="4">
        <f t="shared" si="2"/>
        <v>89.72</v>
      </c>
    </row>
    <row r="72" spans="1:7">
      <c r="A72" s="1">
        <v>1800</v>
      </c>
      <c r="B72" s="1" t="s">
        <v>40</v>
      </c>
      <c r="C72" s="4">
        <v>15814.94</v>
      </c>
      <c r="D72" s="4">
        <v>150.27000000000001</v>
      </c>
      <c r="E72" s="4">
        <v>5785.03</v>
      </c>
      <c r="F72" s="4">
        <v>0</v>
      </c>
      <c r="G72" s="4">
        <f t="shared" si="2"/>
        <v>-5785.03</v>
      </c>
    </row>
    <row r="73" spans="1:7">
      <c r="A73" s="1">
        <v>1920</v>
      </c>
      <c r="B73" s="1" t="s">
        <v>41</v>
      </c>
      <c r="C73" s="4">
        <v>0</v>
      </c>
      <c r="D73" s="4">
        <v>0</v>
      </c>
      <c r="E73" s="4">
        <v>1082.6300000000001</v>
      </c>
      <c r="F73" s="4">
        <v>0</v>
      </c>
      <c r="G73" s="4">
        <f t="shared" si="2"/>
        <v>-1082.6300000000001</v>
      </c>
    </row>
    <row r="74" spans="1:7">
      <c r="A74" s="1">
        <v>1960</v>
      </c>
      <c r="B74" s="1" t="s">
        <v>21</v>
      </c>
      <c r="C74" s="4">
        <v>0</v>
      </c>
      <c r="D74" s="4">
        <v>0</v>
      </c>
      <c r="E74" s="4">
        <v>0</v>
      </c>
      <c r="F74" s="4">
        <v>0</v>
      </c>
      <c r="G74" s="4">
        <f t="shared" si="2"/>
        <v>0</v>
      </c>
    </row>
    <row r="75" spans="1:7">
      <c r="A75" s="1">
        <v>1990</v>
      </c>
      <c r="B75" s="1" t="s">
        <v>24</v>
      </c>
      <c r="C75" s="4">
        <v>44786.93</v>
      </c>
      <c r="D75" s="4">
        <v>4194</v>
      </c>
      <c r="E75" s="4">
        <v>59208.86</v>
      </c>
      <c r="F75" s="4">
        <v>0</v>
      </c>
      <c r="G75" s="4">
        <f t="shared" si="2"/>
        <v>-59208.86</v>
      </c>
    </row>
    <row r="76" spans="1:7">
      <c r="A76" s="1">
        <v>1999</v>
      </c>
      <c r="B76" s="1" t="s">
        <v>42</v>
      </c>
      <c r="C76" s="4">
        <v>1485.19</v>
      </c>
      <c r="D76" s="4">
        <v>900</v>
      </c>
      <c r="E76" s="4">
        <v>2385.19</v>
      </c>
      <c r="F76" s="4">
        <v>0</v>
      </c>
      <c r="G76" s="4">
        <f t="shared" si="2"/>
        <v>-2385.19</v>
      </c>
    </row>
    <row r="77" spans="1:7">
      <c r="A77" s="1">
        <v>3100</v>
      </c>
      <c r="B77" s="1" t="s">
        <v>43</v>
      </c>
      <c r="C77" s="4">
        <v>0</v>
      </c>
      <c r="D77" s="4">
        <v>0</v>
      </c>
      <c r="E77" s="4">
        <v>0</v>
      </c>
      <c r="F77" s="4">
        <v>0</v>
      </c>
      <c r="G77" s="4">
        <f t="shared" si="2"/>
        <v>0</v>
      </c>
    </row>
    <row r="78" spans="1:7">
      <c r="A78" s="1">
        <v>3131</v>
      </c>
      <c r="B78" s="1" t="s">
        <v>27</v>
      </c>
      <c r="C78" s="4">
        <v>0</v>
      </c>
      <c r="D78" s="4">
        <v>0</v>
      </c>
      <c r="E78" s="4">
        <v>0</v>
      </c>
      <c r="F78" s="4">
        <v>0</v>
      </c>
      <c r="G78" s="4">
        <f t="shared" si="2"/>
        <v>0</v>
      </c>
    </row>
    <row r="79" spans="1:7">
      <c r="A79" s="1">
        <v>3200</v>
      </c>
      <c r="B79" s="1" t="s">
        <v>44</v>
      </c>
      <c r="C79" s="4">
        <v>412622.83</v>
      </c>
      <c r="D79" s="4">
        <v>91747.12</v>
      </c>
      <c r="E79" s="4">
        <v>425576.06</v>
      </c>
      <c r="F79" s="4">
        <v>1075891.1000000001</v>
      </c>
      <c r="G79" s="4">
        <f t="shared" si="2"/>
        <v>650315.04</v>
      </c>
    </row>
    <row r="80" spans="1:7">
      <c r="A80" s="1">
        <v>4300</v>
      </c>
      <c r="B80" s="1" t="s">
        <v>45</v>
      </c>
      <c r="C80" s="4">
        <v>203921.13</v>
      </c>
      <c r="D80" s="4">
        <v>60000</v>
      </c>
      <c r="E80" s="4">
        <v>272122.2</v>
      </c>
      <c r="F80" s="4">
        <v>1765128</v>
      </c>
      <c r="G80" s="4">
        <f t="shared" si="2"/>
        <v>1493005.8</v>
      </c>
    </row>
    <row r="81" spans="1:7">
      <c r="B81" s="1" t="s">
        <v>46</v>
      </c>
      <c r="C81" s="4">
        <v>24778.6</v>
      </c>
      <c r="D81" s="4">
        <v>37944.620000000003</v>
      </c>
      <c r="E81" s="4">
        <v>112761.44</v>
      </c>
      <c r="F81" s="4">
        <v>2578768.31</v>
      </c>
      <c r="G81" s="4">
        <f t="shared" si="2"/>
        <v>2466006.87</v>
      </c>
    </row>
    <row r="82" spans="1:7">
      <c r="A82" s="1">
        <v>5210</v>
      </c>
      <c r="B82" s="1" t="s">
        <v>47</v>
      </c>
      <c r="C82" s="4">
        <v>0</v>
      </c>
      <c r="D82" s="4">
        <v>0</v>
      </c>
      <c r="E82" s="4">
        <v>0</v>
      </c>
      <c r="F82" s="4">
        <v>195839</v>
      </c>
      <c r="G82" s="4">
        <f t="shared" si="2"/>
        <v>195839</v>
      </c>
    </row>
    <row r="84" spans="1:7">
      <c r="B84" s="1" t="s">
        <v>71</v>
      </c>
      <c r="C84" s="4">
        <f>SUM(C70:C83)</f>
        <v>703500.86</v>
      </c>
      <c r="D84" s="4">
        <f>SUM(D70:D83)</f>
        <v>194938.21999999997</v>
      </c>
      <c r="E84" s="4">
        <f>SUM(E70:E83)</f>
        <v>878933.17999999993</v>
      </c>
      <c r="F84" s="4">
        <f>SUM(F70:F83)</f>
        <v>5615727.9000000004</v>
      </c>
      <c r="G84" s="4">
        <f>SUM(G70:G83)</f>
        <v>4736794.7200000007</v>
      </c>
    </row>
    <row r="86" spans="1:7">
      <c r="A86" s="1" t="s">
        <v>83</v>
      </c>
    </row>
    <row r="88" spans="1:7">
      <c r="A88" s="1">
        <v>1000</v>
      </c>
      <c r="B88" s="1" t="s">
        <v>84</v>
      </c>
      <c r="C88" s="4">
        <v>517882.14</v>
      </c>
      <c r="D88" s="4">
        <v>335708.44</v>
      </c>
      <c r="E88" s="4">
        <v>375212.35</v>
      </c>
      <c r="F88" s="4">
        <v>4431693.1100000003</v>
      </c>
      <c r="G88" s="4">
        <f t="shared" ref="G88:G97" si="3">F88-E88</f>
        <v>4056480.7600000002</v>
      </c>
    </row>
    <row r="89" spans="1:7">
      <c r="A89" s="1">
        <v>2100</v>
      </c>
      <c r="B89" s="1" t="s">
        <v>73</v>
      </c>
      <c r="C89" s="4">
        <v>9288.7999999999993</v>
      </c>
      <c r="D89" s="4">
        <v>2618.77</v>
      </c>
      <c r="E89" s="4">
        <v>2618.77</v>
      </c>
      <c r="F89" s="4">
        <v>87183.09</v>
      </c>
      <c r="G89" s="4">
        <f t="shared" si="3"/>
        <v>84564.319999999992</v>
      </c>
    </row>
    <row r="90" spans="1:7">
      <c r="A90" s="1">
        <v>2200</v>
      </c>
      <c r="B90" s="1" t="s">
        <v>85</v>
      </c>
      <c r="C90" s="4">
        <v>32513.02</v>
      </c>
      <c r="D90" s="4">
        <v>23647.119999999999</v>
      </c>
      <c r="E90" s="4">
        <v>25603.49</v>
      </c>
      <c r="F90" s="4">
        <v>252092</v>
      </c>
      <c r="G90" s="4">
        <f t="shared" si="3"/>
        <v>226488.51</v>
      </c>
    </row>
    <row r="91" spans="1:7">
      <c r="A91" s="1">
        <v>2300</v>
      </c>
      <c r="B91" s="1" t="s">
        <v>75</v>
      </c>
      <c r="C91" s="4">
        <v>0</v>
      </c>
      <c r="D91" s="4">
        <v>0</v>
      </c>
      <c r="E91" s="4">
        <v>0</v>
      </c>
      <c r="F91" s="4">
        <v>0</v>
      </c>
      <c r="G91" s="4">
        <f t="shared" si="3"/>
        <v>0</v>
      </c>
    </row>
    <row r="92" spans="1:7">
      <c r="A92" s="1">
        <v>2400</v>
      </c>
      <c r="B92" s="1" t="s">
        <v>76</v>
      </c>
      <c r="C92" s="4">
        <v>28749.23</v>
      </c>
      <c r="D92" s="4">
        <v>16397.150000000001</v>
      </c>
      <c r="E92" s="4">
        <v>25766.53</v>
      </c>
      <c r="F92" s="4">
        <v>247823.6</v>
      </c>
      <c r="G92" s="4">
        <f t="shared" si="3"/>
        <v>222057.07</v>
      </c>
    </row>
    <row r="93" spans="1:7">
      <c r="A93" s="1">
        <v>2500</v>
      </c>
      <c r="B93" s="1" t="s">
        <v>77</v>
      </c>
      <c r="C93" s="4">
        <v>0</v>
      </c>
      <c r="D93" s="4">
        <v>0</v>
      </c>
      <c r="E93" s="4">
        <v>0</v>
      </c>
      <c r="F93" s="4">
        <v>4400</v>
      </c>
      <c r="G93" s="4">
        <f t="shared" si="3"/>
        <v>4400</v>
      </c>
    </row>
    <row r="94" spans="1:7">
      <c r="A94" s="1">
        <v>2600</v>
      </c>
      <c r="B94" s="1" t="s">
        <v>78</v>
      </c>
      <c r="C94" s="4">
        <v>1845.63</v>
      </c>
      <c r="D94" s="4">
        <v>82459.520000000004</v>
      </c>
      <c r="E94" s="4">
        <v>118632.31</v>
      </c>
      <c r="F94" s="4">
        <v>23030.13</v>
      </c>
      <c r="G94" s="4">
        <f t="shared" si="3"/>
        <v>-95602.18</v>
      </c>
    </row>
    <row r="95" spans="1:7">
      <c r="A95" s="1">
        <v>2700</v>
      </c>
      <c r="B95" s="1" t="s">
        <v>79</v>
      </c>
      <c r="C95" s="4">
        <v>4218.2</v>
      </c>
      <c r="D95" s="4">
        <v>1776.51</v>
      </c>
      <c r="E95" s="4">
        <v>1852.61</v>
      </c>
      <c r="F95" s="4">
        <v>113012.85</v>
      </c>
      <c r="G95" s="4">
        <f t="shared" si="3"/>
        <v>111160.24</v>
      </c>
    </row>
    <row r="96" spans="1:7">
      <c r="A96" s="1">
        <v>3300</v>
      </c>
      <c r="B96" s="1" t="s">
        <v>86</v>
      </c>
      <c r="C96" s="4">
        <v>69486.92</v>
      </c>
      <c r="D96" s="4">
        <v>32402.26</v>
      </c>
      <c r="E96" s="4">
        <v>60009.3</v>
      </c>
      <c r="F96" s="4">
        <v>415988.47999999998</v>
      </c>
      <c r="G96" s="4">
        <f t="shared" si="3"/>
        <v>355979.18</v>
      </c>
    </row>
    <row r="97" spans="1:7">
      <c r="A97" s="1">
        <v>5200</v>
      </c>
      <c r="B97" s="1" t="s">
        <v>87</v>
      </c>
      <c r="C97" s="4">
        <v>0</v>
      </c>
      <c r="D97" s="4">
        <v>0</v>
      </c>
      <c r="E97" s="4">
        <v>0</v>
      </c>
      <c r="F97" s="4">
        <v>40504.639999999999</v>
      </c>
      <c r="G97" s="4">
        <f t="shared" si="3"/>
        <v>40504.639999999999</v>
      </c>
    </row>
    <row r="99" spans="1:7">
      <c r="B99" s="1" t="s">
        <v>39</v>
      </c>
      <c r="C99" s="4">
        <f>SUM(C88:C98)</f>
        <v>663983.94000000006</v>
      </c>
      <c r="D99" s="4">
        <f>SUM(D88:D98)</f>
        <v>495009.77000000008</v>
      </c>
      <c r="E99" s="4">
        <f>SUM(E88:E98)</f>
        <v>609695.36</v>
      </c>
      <c r="F99" s="4">
        <f>SUM(F88:F98)</f>
        <v>5615727.8999999994</v>
      </c>
      <c r="G99" s="4">
        <f>SUM(G88:G98)</f>
        <v>5006032.54</v>
      </c>
    </row>
    <row r="101" spans="1:7">
      <c r="A101" s="1" t="s">
        <v>88</v>
      </c>
      <c r="C101" s="4">
        <f>C84-C99</f>
        <v>39516.919999999925</v>
      </c>
      <c r="D101" s="4">
        <f>D84-D99</f>
        <v>-300071.5500000001</v>
      </c>
      <c r="E101" s="4">
        <f>E84-E99</f>
        <v>269237.81999999995</v>
      </c>
      <c r="F101" s="4">
        <f>F84-F99</f>
        <v>0</v>
      </c>
      <c r="G101" s="4">
        <f>G84-G99</f>
        <v>-269237.81999999937</v>
      </c>
    </row>
    <row r="104" spans="1:7">
      <c r="A104" s="1" t="s">
        <v>116</v>
      </c>
    </row>
    <row r="106" spans="1:7">
      <c r="A106" s="6" t="s">
        <v>111</v>
      </c>
      <c r="B106" s="1" t="s">
        <v>89</v>
      </c>
      <c r="C106" s="4">
        <v>0</v>
      </c>
      <c r="D106" s="4">
        <v>0</v>
      </c>
      <c r="E106" s="4">
        <v>0</v>
      </c>
      <c r="F106" s="4">
        <v>0</v>
      </c>
      <c r="G106" s="4">
        <f t="shared" ref="G106:G108" si="4">F106-E106</f>
        <v>0</v>
      </c>
    </row>
    <row r="107" spans="1:7">
      <c r="A107" s="6">
        <v>1310</v>
      </c>
      <c r="B107" s="1" t="s">
        <v>120</v>
      </c>
      <c r="C107" s="4">
        <v>0</v>
      </c>
      <c r="D107" s="4">
        <v>0</v>
      </c>
      <c r="E107" s="4">
        <v>0</v>
      </c>
      <c r="F107" s="4">
        <v>0</v>
      </c>
      <c r="G107" s="4">
        <f t="shared" si="4"/>
        <v>0</v>
      </c>
    </row>
    <row r="108" spans="1:7">
      <c r="A108" s="1">
        <v>1990</v>
      </c>
      <c r="B108" s="1" t="s">
        <v>24</v>
      </c>
      <c r="C108" s="4">
        <v>14296.65</v>
      </c>
      <c r="D108" s="4">
        <v>19252.27</v>
      </c>
      <c r="E108" s="4">
        <v>21950.27</v>
      </c>
      <c r="F108" s="4">
        <v>6201.82</v>
      </c>
      <c r="G108" s="4">
        <f t="shared" si="4"/>
        <v>-15748.45</v>
      </c>
    </row>
    <row r="110" spans="1:7">
      <c r="B110" s="1" t="s">
        <v>71</v>
      </c>
      <c r="C110" s="4">
        <f>SUM(C108:C109)</f>
        <v>14296.65</v>
      </c>
      <c r="D110" s="4">
        <f>SUM(D106:D109)</f>
        <v>19252.27</v>
      </c>
      <c r="E110" s="4">
        <f>SUM(E106:E108)</f>
        <v>21950.27</v>
      </c>
      <c r="F110" s="4">
        <f>SUM(F106:F108)</f>
        <v>6201.82</v>
      </c>
      <c r="G110" s="4">
        <f t="shared" ref="G110" si="5">SUM(G106:G108)</f>
        <v>-15748.45</v>
      </c>
    </row>
    <row r="113" spans="1:7">
      <c r="A113" s="1" t="s">
        <v>117</v>
      </c>
    </row>
    <row r="115" spans="1:7">
      <c r="A115" s="1">
        <v>1000</v>
      </c>
      <c r="B115" s="1" t="s">
        <v>84</v>
      </c>
      <c r="F115" s="4">
        <v>1000</v>
      </c>
      <c r="G115" s="4">
        <f t="shared" ref="G115" si="6">F115-E115</f>
        <v>1000</v>
      </c>
    </row>
    <row r="117" spans="1:7">
      <c r="B117" s="1" t="s">
        <v>39</v>
      </c>
      <c r="C117" s="4">
        <v>6222.83</v>
      </c>
      <c r="D117" s="4">
        <v>9618.9699999999993</v>
      </c>
      <c r="E117" s="4">
        <v>8762.2000000000007</v>
      </c>
      <c r="F117" s="4">
        <v>6201.82</v>
      </c>
      <c r="G117" s="4">
        <f t="shared" ref="D117:G117" si="7">SUM(G115:G116)</f>
        <v>1000</v>
      </c>
    </row>
    <row r="119" spans="1:7">
      <c r="A119" s="1" t="s">
        <v>118</v>
      </c>
      <c r="C119" s="4">
        <f>C110-C117</f>
        <v>8073.82</v>
      </c>
      <c r="D119" s="4">
        <f t="shared" ref="D119:G119" si="8">D110-D117</f>
        <v>9633.3000000000011</v>
      </c>
      <c r="E119" s="4">
        <f t="shared" si="8"/>
        <v>13188.07</v>
      </c>
      <c r="F119" s="4">
        <f t="shared" si="8"/>
        <v>0</v>
      </c>
      <c r="G119" s="4">
        <f t="shared" si="8"/>
        <v>-16748.45</v>
      </c>
    </row>
    <row r="121" spans="1:7">
      <c r="A121" s="1" t="s">
        <v>109</v>
      </c>
    </row>
    <row r="123" spans="1:7">
      <c r="A123" s="1">
        <v>999</v>
      </c>
      <c r="B123" s="1" t="s">
        <v>89</v>
      </c>
      <c r="C123" s="4">
        <v>0</v>
      </c>
      <c r="D123" s="4">
        <v>0</v>
      </c>
      <c r="E123" s="4">
        <v>0</v>
      </c>
      <c r="F123" s="4">
        <v>136432</v>
      </c>
      <c r="G123" s="4">
        <f>F123-E123</f>
        <v>136432</v>
      </c>
    </row>
    <row r="125" spans="1:7">
      <c r="A125" s="1">
        <v>1510</v>
      </c>
      <c r="B125" s="1" t="s">
        <v>18</v>
      </c>
      <c r="C125" s="4">
        <v>129.08000000000001</v>
      </c>
      <c r="D125" s="4">
        <v>118.42</v>
      </c>
      <c r="E125" s="4">
        <v>219.98</v>
      </c>
      <c r="F125" s="4">
        <v>5000</v>
      </c>
      <c r="G125" s="4">
        <f>F125-E125</f>
        <v>4780.0200000000004</v>
      </c>
    </row>
    <row r="126" spans="1:7">
      <c r="A126" s="1">
        <v>3200</v>
      </c>
      <c r="B126" s="1" t="s">
        <v>44</v>
      </c>
      <c r="C126" s="4">
        <v>130995</v>
      </c>
      <c r="D126" s="4">
        <v>0</v>
      </c>
      <c r="E126" s="4">
        <v>132500</v>
      </c>
      <c r="F126" s="4">
        <v>265000</v>
      </c>
      <c r="G126" s="4">
        <f>F126-E126</f>
        <v>132500</v>
      </c>
    </row>
    <row r="127" spans="1:7">
      <c r="A127" s="1">
        <v>5210</v>
      </c>
      <c r="B127" s="1" t="s">
        <v>47</v>
      </c>
      <c r="C127" s="4">
        <v>0</v>
      </c>
      <c r="D127" s="4">
        <v>0</v>
      </c>
      <c r="E127" s="4">
        <v>0</v>
      </c>
      <c r="F127" s="4">
        <v>0</v>
      </c>
      <c r="G127" s="4">
        <f>F127-E127</f>
        <v>0</v>
      </c>
    </row>
    <row r="129" spans="1:7">
      <c r="B129" s="1" t="s">
        <v>38</v>
      </c>
      <c r="C129" s="4">
        <f>SUM(C123:C127)</f>
        <v>131124.07999999999</v>
      </c>
      <c r="D129" s="4">
        <f>SUM(D123:D127)</f>
        <v>118.42</v>
      </c>
      <c r="E129" s="4">
        <f>SUM(E123:E127)</f>
        <v>132719.98000000001</v>
      </c>
      <c r="F129" s="4">
        <f>SUM(F123:F127)</f>
        <v>406432</v>
      </c>
      <c r="G129" s="4">
        <f>SUM(G123:G127)</f>
        <v>273712.02</v>
      </c>
    </row>
    <row r="131" spans="1:7">
      <c r="A131" s="1" t="s">
        <v>90</v>
      </c>
    </row>
    <row r="133" spans="1:7">
      <c r="A133" s="1">
        <v>4100</v>
      </c>
      <c r="B133" s="1" t="s">
        <v>80</v>
      </c>
      <c r="C133" s="4">
        <v>0</v>
      </c>
      <c r="D133" s="4">
        <v>0</v>
      </c>
      <c r="E133" s="4">
        <v>0</v>
      </c>
      <c r="F133" s="4">
        <v>12000</v>
      </c>
      <c r="G133" s="4">
        <f>F133-E133</f>
        <v>12000</v>
      </c>
    </row>
    <row r="134" spans="1:7">
      <c r="A134" s="1">
        <v>5100</v>
      </c>
      <c r="B134" s="1" t="s">
        <v>91</v>
      </c>
      <c r="C134" s="4">
        <v>0</v>
      </c>
      <c r="D134" s="4">
        <v>0</v>
      </c>
      <c r="E134" s="4">
        <v>0</v>
      </c>
      <c r="F134" s="4">
        <v>254432</v>
      </c>
      <c r="G134" s="4">
        <f>F134-E134</f>
        <v>254432</v>
      </c>
    </row>
    <row r="135" spans="1:7">
      <c r="A135" s="1">
        <v>5200</v>
      </c>
      <c r="B135" s="1" t="s">
        <v>87</v>
      </c>
      <c r="C135" s="4">
        <v>0</v>
      </c>
      <c r="D135" s="4">
        <v>0</v>
      </c>
      <c r="E135" s="4">
        <v>0</v>
      </c>
      <c r="F135" s="4">
        <v>140000</v>
      </c>
      <c r="G135" s="4">
        <f>F135-E135</f>
        <v>140000</v>
      </c>
    </row>
    <row r="137" spans="1:7">
      <c r="B137" s="1" t="s">
        <v>39</v>
      </c>
      <c r="C137" s="4">
        <f>SUM(C133:C136)</f>
        <v>0</v>
      </c>
      <c r="D137" s="4">
        <f>SUM(D133:D136)</f>
        <v>0</v>
      </c>
      <c r="E137" s="4">
        <f>SUM(E133:E136)</f>
        <v>0</v>
      </c>
      <c r="F137" s="4">
        <f>SUM(F133:F136)</f>
        <v>406432</v>
      </c>
      <c r="G137" s="4">
        <f>SUM(G133:G136)</f>
        <v>406432</v>
      </c>
    </row>
    <row r="139" spans="1:7">
      <c r="A139" s="5" t="s">
        <v>92</v>
      </c>
      <c r="C139" s="4">
        <f>C129-C137</f>
        <v>131124.07999999999</v>
      </c>
      <c r="D139" s="4">
        <f>D129-D137</f>
        <v>118.42</v>
      </c>
      <c r="E139" s="4">
        <f>E129-E137</f>
        <v>132719.98000000001</v>
      </c>
      <c r="F139" s="4">
        <f>F129-F137</f>
        <v>0</v>
      </c>
      <c r="G139" s="4">
        <f>G129-G137</f>
        <v>-132719.97999999998</v>
      </c>
    </row>
    <row r="142" spans="1:7">
      <c r="A142" s="1" t="s">
        <v>93</v>
      </c>
    </row>
    <row r="144" spans="1:7">
      <c r="A144" s="1">
        <v>999</v>
      </c>
      <c r="B144" s="1" t="s">
        <v>89</v>
      </c>
      <c r="C144" s="4">
        <v>0</v>
      </c>
      <c r="D144" s="4">
        <v>0</v>
      </c>
      <c r="E144" s="4">
        <v>0</v>
      </c>
      <c r="F144" s="4">
        <v>83832</v>
      </c>
      <c r="G144" s="4">
        <f t="shared" ref="G144:G154" si="9">F144-E144</f>
        <v>83832</v>
      </c>
    </row>
    <row r="145" spans="1:7">
      <c r="A145" s="1">
        <v>1111</v>
      </c>
      <c r="B145" s="1" t="s">
        <v>9</v>
      </c>
      <c r="C145" s="4">
        <v>0</v>
      </c>
      <c r="D145" s="4">
        <v>0</v>
      </c>
      <c r="E145" s="4">
        <v>0</v>
      </c>
      <c r="F145" s="4">
        <v>930000</v>
      </c>
      <c r="G145" s="4">
        <f t="shared" si="9"/>
        <v>930000</v>
      </c>
    </row>
    <row r="146" spans="1:7">
      <c r="A146" s="1">
        <v>1113</v>
      </c>
      <c r="B146" s="1" t="s">
        <v>48</v>
      </c>
      <c r="C146" s="4">
        <v>0</v>
      </c>
      <c r="D146" s="4">
        <v>0</v>
      </c>
      <c r="E146" s="4">
        <v>0</v>
      </c>
      <c r="F146" s="4">
        <v>98000</v>
      </c>
      <c r="G146" s="4">
        <f t="shared" si="9"/>
        <v>98000</v>
      </c>
    </row>
    <row r="147" spans="1:7">
      <c r="A147" s="1">
        <v>1115</v>
      </c>
      <c r="B147" s="1" t="s">
        <v>11</v>
      </c>
      <c r="C147" s="4">
        <v>0</v>
      </c>
      <c r="D147" s="4">
        <v>0</v>
      </c>
      <c r="E147" s="4">
        <v>0</v>
      </c>
      <c r="F147" s="4">
        <v>20000</v>
      </c>
      <c r="G147" s="4">
        <f t="shared" si="9"/>
        <v>20000</v>
      </c>
    </row>
    <row r="148" spans="1:7">
      <c r="A148" s="1">
        <v>1117</v>
      </c>
      <c r="B148" s="1" t="s">
        <v>12</v>
      </c>
      <c r="C148" s="4">
        <v>0</v>
      </c>
      <c r="D148" s="4">
        <v>0</v>
      </c>
      <c r="E148" s="4">
        <v>0</v>
      </c>
      <c r="F148" s="4">
        <v>70000</v>
      </c>
      <c r="G148" s="4">
        <f t="shared" si="9"/>
        <v>70000</v>
      </c>
    </row>
    <row r="149" spans="1:7">
      <c r="A149" s="1">
        <v>1140</v>
      </c>
      <c r="B149" s="1" t="s">
        <v>49</v>
      </c>
      <c r="C149" s="4">
        <v>0</v>
      </c>
      <c r="D149" s="4">
        <v>0</v>
      </c>
      <c r="E149" s="4">
        <v>0</v>
      </c>
      <c r="F149" s="4">
        <v>3000</v>
      </c>
      <c r="G149" s="4">
        <f t="shared" si="9"/>
        <v>3000</v>
      </c>
    </row>
    <row r="150" spans="1:7">
      <c r="A150" s="1">
        <v>1191</v>
      </c>
      <c r="B150" s="1" t="s">
        <v>50</v>
      </c>
      <c r="C150" s="4">
        <v>0</v>
      </c>
      <c r="D150" s="4">
        <v>0</v>
      </c>
      <c r="E150" s="4">
        <v>0</v>
      </c>
      <c r="F150" s="4">
        <v>0</v>
      </c>
      <c r="G150" s="4">
        <f t="shared" si="9"/>
        <v>0</v>
      </c>
    </row>
    <row r="151" spans="1:7">
      <c r="A151" s="1">
        <v>1280</v>
      </c>
      <c r="B151" s="1" t="s">
        <v>16</v>
      </c>
      <c r="C151" s="4">
        <v>0</v>
      </c>
      <c r="D151" s="4">
        <v>0</v>
      </c>
      <c r="E151" s="4">
        <v>0</v>
      </c>
      <c r="F151" s="4">
        <v>7212</v>
      </c>
      <c r="G151" s="4">
        <f t="shared" si="9"/>
        <v>7212</v>
      </c>
    </row>
    <row r="152" spans="1:7">
      <c r="A152" s="1">
        <v>1510</v>
      </c>
      <c r="B152" s="1" t="s">
        <v>18</v>
      </c>
      <c r="C152" s="4">
        <v>1379.66</v>
      </c>
      <c r="D152" s="4">
        <v>912.03</v>
      </c>
      <c r="E152" s="4">
        <v>1661.61</v>
      </c>
      <c r="F152" s="4">
        <v>5000</v>
      </c>
      <c r="G152" s="4">
        <f t="shared" si="9"/>
        <v>3338.3900000000003</v>
      </c>
    </row>
    <row r="153" spans="1:7">
      <c r="A153" s="1">
        <v>3200</v>
      </c>
      <c r="B153" s="1" t="s">
        <v>44</v>
      </c>
      <c r="C153" s="4">
        <v>407784</v>
      </c>
      <c r="D153" s="4">
        <v>0</v>
      </c>
      <c r="E153" s="4">
        <v>473370</v>
      </c>
      <c r="F153" s="4">
        <v>946738</v>
      </c>
      <c r="G153" s="4">
        <f t="shared" si="9"/>
        <v>473368</v>
      </c>
    </row>
    <row r="154" spans="1:7">
      <c r="A154" s="1">
        <v>5210</v>
      </c>
      <c r="B154" s="1" t="s">
        <v>47</v>
      </c>
      <c r="C154" s="4">
        <v>0</v>
      </c>
      <c r="D154" s="4">
        <v>0</v>
      </c>
      <c r="E154" s="4">
        <v>0</v>
      </c>
      <c r="F154" s="4">
        <v>0</v>
      </c>
      <c r="G154" s="4">
        <f t="shared" si="9"/>
        <v>0</v>
      </c>
    </row>
    <row r="156" spans="1:7">
      <c r="B156" s="1" t="s">
        <v>37</v>
      </c>
      <c r="C156" s="4">
        <f>SUM(C144:C155)</f>
        <v>409163.66</v>
      </c>
      <c r="D156" s="4">
        <f>SUM(D144:D155)</f>
        <v>912.03</v>
      </c>
      <c r="E156" s="4">
        <f>SUM(E144:E155)</f>
        <v>475031.61</v>
      </c>
      <c r="F156" s="4">
        <f>SUM(F144:F155)</f>
        <v>2163782</v>
      </c>
      <c r="G156" s="4">
        <f>SUM(G144:G155)</f>
        <v>1688750.39</v>
      </c>
    </row>
    <row r="158" spans="1:7">
      <c r="A158" s="1" t="s">
        <v>94</v>
      </c>
    </row>
    <row r="160" spans="1:7">
      <c r="A160" s="1">
        <v>4100</v>
      </c>
      <c r="B160" s="1" t="s">
        <v>80</v>
      </c>
      <c r="C160" s="4">
        <v>0</v>
      </c>
      <c r="D160" s="4">
        <v>0</v>
      </c>
      <c r="E160" s="4">
        <v>0</v>
      </c>
      <c r="F160" s="4">
        <v>7500</v>
      </c>
      <c r="G160" s="4">
        <f>F160-E160</f>
        <v>7500</v>
      </c>
    </row>
    <row r="161" spans="1:7">
      <c r="A161" s="1">
        <v>5100</v>
      </c>
      <c r="B161" s="1" t="s">
        <v>95</v>
      </c>
      <c r="C161" s="4">
        <v>0</v>
      </c>
      <c r="D161" s="4">
        <v>0</v>
      </c>
      <c r="E161" s="4">
        <v>0</v>
      </c>
      <c r="F161" s="4">
        <v>781259</v>
      </c>
      <c r="G161" s="4">
        <f>F161-E161</f>
        <v>781259</v>
      </c>
    </row>
    <row r="162" spans="1:7">
      <c r="A162" s="1">
        <v>5200</v>
      </c>
      <c r="B162" s="1" t="s">
        <v>87</v>
      </c>
      <c r="C162" s="4">
        <v>0</v>
      </c>
      <c r="D162" s="4">
        <v>0</v>
      </c>
      <c r="E162" s="4">
        <v>0</v>
      </c>
      <c r="F162" s="4">
        <v>1375023</v>
      </c>
      <c r="G162" s="4">
        <f>F162-E162</f>
        <v>1375023</v>
      </c>
    </row>
    <row r="164" spans="1:7">
      <c r="B164" s="1" t="s">
        <v>39</v>
      </c>
      <c r="C164" s="4">
        <f>SUM(C160:C163)</f>
        <v>0</v>
      </c>
      <c r="D164" s="4">
        <f t="shared" ref="D164:E164" si="10">SUM(D160:D163)</f>
        <v>0</v>
      </c>
      <c r="E164" s="4">
        <f t="shared" si="10"/>
        <v>0</v>
      </c>
      <c r="F164" s="4">
        <f>SUM(F160:F163)</f>
        <v>2163782</v>
      </c>
      <c r="G164" s="4">
        <f>SUM(G160:G163)</f>
        <v>2163782</v>
      </c>
    </row>
    <row r="166" spans="1:7">
      <c r="A166" s="5" t="s">
        <v>96</v>
      </c>
      <c r="C166" s="4">
        <f t="shared" ref="C166:E166" si="11">C156-C164</f>
        <v>409163.66</v>
      </c>
      <c r="D166" s="4">
        <f t="shared" si="11"/>
        <v>912.03</v>
      </c>
      <c r="E166" s="4">
        <f t="shared" si="11"/>
        <v>475031.61</v>
      </c>
      <c r="F166" s="4">
        <f>F156-F164</f>
        <v>0</v>
      </c>
      <c r="G166" s="4">
        <f>G156-G164</f>
        <v>-475031.6100000001</v>
      </c>
    </row>
    <row r="167" spans="1:7">
      <c r="A167" s="5"/>
    </row>
    <row r="168" spans="1:7">
      <c r="A168" s="1" t="s">
        <v>97</v>
      </c>
    </row>
    <row r="170" spans="1:7">
      <c r="A170" s="1">
        <v>999</v>
      </c>
      <c r="B170" s="1" t="s">
        <v>89</v>
      </c>
      <c r="C170" s="4">
        <v>0</v>
      </c>
      <c r="D170" s="4">
        <v>0</v>
      </c>
      <c r="E170" s="4">
        <v>0</v>
      </c>
      <c r="F170" s="4">
        <v>0</v>
      </c>
      <c r="G170" s="4">
        <f>F170-E170</f>
        <v>0</v>
      </c>
    </row>
    <row r="171" spans="1:7">
      <c r="A171" s="1">
        <v>1510</v>
      </c>
      <c r="B171" s="1" t="s">
        <v>18</v>
      </c>
      <c r="C171" s="4">
        <v>0</v>
      </c>
      <c r="D171" s="4">
        <v>0</v>
      </c>
      <c r="E171" s="4">
        <v>0</v>
      </c>
      <c r="F171" s="4">
        <v>0</v>
      </c>
      <c r="G171" s="4">
        <f>F171-E171</f>
        <v>0</v>
      </c>
    </row>
    <row r="172" spans="1:7">
      <c r="A172" s="1">
        <v>5110</v>
      </c>
      <c r="B172" s="1" t="s">
        <v>51</v>
      </c>
      <c r="C172" s="4">
        <v>0</v>
      </c>
      <c r="D172" s="4">
        <v>0</v>
      </c>
      <c r="E172" s="4">
        <v>0</v>
      </c>
      <c r="F172" s="4">
        <v>0</v>
      </c>
      <c r="G172" s="4">
        <f>F172-E172</f>
        <v>0</v>
      </c>
    </row>
    <row r="173" spans="1:7">
      <c r="A173" s="1">
        <v>5210</v>
      </c>
      <c r="B173" s="1" t="s">
        <v>47</v>
      </c>
      <c r="C173" s="4">
        <v>0</v>
      </c>
      <c r="D173" s="4">
        <v>0</v>
      </c>
      <c r="E173" s="4">
        <v>0</v>
      </c>
      <c r="F173" s="4">
        <v>1515023</v>
      </c>
      <c r="G173" s="4">
        <f>F173-E173</f>
        <v>1515023</v>
      </c>
    </row>
    <row r="175" spans="1:7">
      <c r="B175" s="1" t="s">
        <v>37</v>
      </c>
      <c r="C175" s="4">
        <f>SUM(C170:C174)</f>
        <v>0</v>
      </c>
      <c r="D175" s="4">
        <f>SUM(D170:D174)</f>
        <v>0</v>
      </c>
      <c r="E175" s="4">
        <f>SUM(E170:E174)</f>
        <v>0</v>
      </c>
      <c r="F175" s="4">
        <f>SUM(F170:F174)</f>
        <v>1515023</v>
      </c>
      <c r="G175" s="4">
        <f>SUM(G170:G174)</f>
        <v>1515023</v>
      </c>
    </row>
    <row r="178" spans="1:7">
      <c r="A178" s="1" t="s">
        <v>98</v>
      </c>
    </row>
    <row r="180" spans="1:7">
      <c r="A180" s="1">
        <v>5100</v>
      </c>
      <c r="B180" s="1" t="s">
        <v>95</v>
      </c>
      <c r="C180" s="4">
        <v>185301.43</v>
      </c>
      <c r="D180" s="4">
        <v>47693.72</v>
      </c>
      <c r="E180" s="4">
        <v>47693.72</v>
      </c>
      <c r="F180" s="4">
        <v>1515023</v>
      </c>
      <c r="G180" s="4">
        <f>F180-E180</f>
        <v>1467329.28</v>
      </c>
    </row>
    <row r="182" spans="1:7">
      <c r="B182" s="1" t="s">
        <v>39</v>
      </c>
      <c r="C182" s="4">
        <f>SUM(C180:C181)</f>
        <v>185301.43</v>
      </c>
      <c r="D182" s="4">
        <f>SUM(D180:D181)</f>
        <v>47693.72</v>
      </c>
      <c r="E182" s="4">
        <f>SUM(E180:E181)</f>
        <v>47693.72</v>
      </c>
      <c r="F182" s="4">
        <f>SUM(F180:F181)</f>
        <v>1515023</v>
      </c>
      <c r="G182" s="4">
        <f>SUM(G180:G181)</f>
        <v>1467329.28</v>
      </c>
    </row>
    <row r="185" spans="1:7">
      <c r="A185" s="1" t="s">
        <v>99</v>
      </c>
      <c r="C185" s="4">
        <f>C175-C182</f>
        <v>-185301.43</v>
      </c>
      <c r="D185" s="4">
        <f>D175-D182</f>
        <v>-47693.72</v>
      </c>
      <c r="E185" s="4">
        <f>E175-E182</f>
        <v>-47693.72</v>
      </c>
      <c r="F185" s="4">
        <f>F175-F182</f>
        <v>0</v>
      </c>
      <c r="G185" s="4">
        <f>G175-G182</f>
        <v>47693.719999999972</v>
      </c>
    </row>
    <row r="188" spans="1:7">
      <c r="A188" s="1" t="s">
        <v>100</v>
      </c>
    </row>
    <row r="190" spans="1:7">
      <c r="A190" s="1">
        <v>999</v>
      </c>
      <c r="B190" s="1" t="s">
        <v>89</v>
      </c>
      <c r="C190" s="4">
        <v>0</v>
      </c>
      <c r="D190" s="4">
        <v>0</v>
      </c>
      <c r="E190" s="4">
        <v>0</v>
      </c>
      <c r="F190" s="4">
        <v>260000</v>
      </c>
      <c r="G190" s="4">
        <f t="shared" ref="G190:G207" si="12">F190-E190</f>
        <v>260000</v>
      </c>
    </row>
    <row r="191" spans="1:7">
      <c r="A191" s="1">
        <v>1510</v>
      </c>
      <c r="B191" s="1" t="s">
        <v>18</v>
      </c>
      <c r="C191" s="4">
        <v>102.5</v>
      </c>
      <c r="D191" s="4">
        <v>39.35</v>
      </c>
      <c r="E191" s="4">
        <v>86.11</v>
      </c>
      <c r="F191" s="4">
        <v>350</v>
      </c>
      <c r="G191" s="4">
        <f t="shared" si="12"/>
        <v>263.89</v>
      </c>
    </row>
    <row r="192" spans="1:7">
      <c r="A192" s="1">
        <v>1611</v>
      </c>
      <c r="B192" s="1" t="s">
        <v>52</v>
      </c>
      <c r="C192" s="4">
        <v>0</v>
      </c>
      <c r="D192" s="4">
        <v>0</v>
      </c>
      <c r="E192" s="4">
        <v>0</v>
      </c>
      <c r="F192" s="4">
        <v>0</v>
      </c>
      <c r="G192" s="4">
        <f t="shared" si="12"/>
        <v>0</v>
      </c>
    </row>
    <row r="193" spans="1:7">
      <c r="A193" s="1">
        <v>1612</v>
      </c>
      <c r="B193" s="1" t="s">
        <v>53</v>
      </c>
      <c r="C193" s="4">
        <v>0</v>
      </c>
      <c r="D193" s="4">
        <v>0</v>
      </c>
      <c r="E193" s="4">
        <v>0</v>
      </c>
      <c r="F193" s="4">
        <v>0</v>
      </c>
      <c r="G193" s="4">
        <f t="shared" si="12"/>
        <v>0</v>
      </c>
    </row>
    <row r="194" spans="1:7">
      <c r="A194" s="1">
        <v>1614</v>
      </c>
      <c r="B194" s="1" t="s">
        <v>54</v>
      </c>
      <c r="C194" s="4">
        <v>0</v>
      </c>
      <c r="D194" s="4">
        <v>0</v>
      </c>
      <c r="E194" s="4">
        <v>0</v>
      </c>
      <c r="F194" s="4">
        <v>0</v>
      </c>
      <c r="G194" s="4">
        <f t="shared" si="12"/>
        <v>0</v>
      </c>
    </row>
    <row r="195" spans="1:7">
      <c r="A195" s="1">
        <v>1621</v>
      </c>
      <c r="B195" s="1" t="s">
        <v>55</v>
      </c>
      <c r="C195" s="4">
        <v>0</v>
      </c>
      <c r="D195" s="4">
        <v>0</v>
      </c>
      <c r="E195" s="4">
        <v>0</v>
      </c>
      <c r="F195" s="4">
        <v>10000</v>
      </c>
      <c r="G195" s="4">
        <f t="shared" si="12"/>
        <v>10000</v>
      </c>
    </row>
    <row r="196" spans="1:7">
      <c r="A196" s="1">
        <v>1624</v>
      </c>
      <c r="B196" s="1" t="s">
        <v>56</v>
      </c>
      <c r="C196" s="4">
        <v>0</v>
      </c>
      <c r="D196" s="4">
        <v>0</v>
      </c>
      <c r="E196" s="4">
        <v>0</v>
      </c>
      <c r="F196" s="4">
        <v>100000</v>
      </c>
      <c r="G196" s="4">
        <f t="shared" si="12"/>
        <v>100000</v>
      </c>
    </row>
    <row r="197" spans="1:7">
      <c r="A197" s="1">
        <v>1627</v>
      </c>
      <c r="B197" s="1" t="s">
        <v>57</v>
      </c>
      <c r="C197" s="4">
        <v>0</v>
      </c>
      <c r="D197" s="4">
        <v>0</v>
      </c>
      <c r="E197" s="4">
        <v>0</v>
      </c>
      <c r="F197" s="4">
        <v>0</v>
      </c>
      <c r="G197" s="4">
        <f t="shared" si="12"/>
        <v>0</v>
      </c>
    </row>
    <row r="198" spans="1:7">
      <c r="A198" s="1">
        <v>1629</v>
      </c>
      <c r="B198" s="1" t="s">
        <v>58</v>
      </c>
      <c r="C198" s="4">
        <v>44250.99</v>
      </c>
      <c r="D198" s="4">
        <v>14.08</v>
      </c>
      <c r="E198" s="4">
        <v>14.08</v>
      </c>
      <c r="F198" s="4">
        <v>45000</v>
      </c>
      <c r="G198" s="4">
        <f t="shared" si="12"/>
        <v>44985.919999999998</v>
      </c>
    </row>
    <row r="199" spans="1:7">
      <c r="A199" s="1">
        <v>1631</v>
      </c>
      <c r="B199" s="1" t="s">
        <v>59</v>
      </c>
      <c r="C199" s="4">
        <v>0</v>
      </c>
      <c r="D199" s="4">
        <v>0</v>
      </c>
      <c r="E199" s="4">
        <v>0</v>
      </c>
      <c r="F199" s="4">
        <v>0</v>
      </c>
      <c r="G199" s="4">
        <f t="shared" si="12"/>
        <v>0</v>
      </c>
    </row>
    <row r="200" spans="1:7">
      <c r="A200" s="1">
        <v>1633</v>
      </c>
      <c r="B200" s="1" t="s">
        <v>60</v>
      </c>
      <c r="C200" s="4">
        <v>0</v>
      </c>
      <c r="D200" s="4">
        <v>0</v>
      </c>
      <c r="E200" s="4">
        <v>0</v>
      </c>
      <c r="F200" s="4">
        <v>25000</v>
      </c>
      <c r="G200" s="4">
        <f t="shared" si="12"/>
        <v>25000</v>
      </c>
    </row>
    <row r="201" spans="1:7">
      <c r="A201" s="1">
        <v>1634</v>
      </c>
      <c r="B201" s="1" t="s">
        <v>61</v>
      </c>
      <c r="C201" s="4">
        <v>0</v>
      </c>
      <c r="D201" s="4">
        <v>0</v>
      </c>
      <c r="E201" s="4">
        <v>0</v>
      </c>
      <c r="F201" s="4">
        <v>0</v>
      </c>
      <c r="G201" s="4">
        <f t="shared" si="12"/>
        <v>0</v>
      </c>
    </row>
    <row r="202" spans="1:7">
      <c r="A202" s="1">
        <v>1636</v>
      </c>
      <c r="B202" s="1" t="s">
        <v>62</v>
      </c>
      <c r="C202" s="4">
        <v>0</v>
      </c>
      <c r="D202" s="4">
        <v>0</v>
      </c>
      <c r="E202" s="4">
        <v>0</v>
      </c>
      <c r="F202" s="4">
        <v>0</v>
      </c>
      <c r="G202" s="4">
        <f t="shared" si="12"/>
        <v>0</v>
      </c>
    </row>
    <row r="203" spans="1:7">
      <c r="A203" s="1">
        <v>3119</v>
      </c>
      <c r="B203" s="1" t="s">
        <v>63</v>
      </c>
      <c r="C203" s="4">
        <v>0</v>
      </c>
      <c r="D203" s="4">
        <v>0</v>
      </c>
      <c r="E203" s="4">
        <v>0</v>
      </c>
      <c r="F203" s="4">
        <v>0</v>
      </c>
      <c r="G203" s="4">
        <f t="shared" si="12"/>
        <v>0</v>
      </c>
    </row>
    <row r="204" spans="1:7">
      <c r="A204" s="1">
        <v>3200</v>
      </c>
      <c r="B204" s="1" t="s">
        <v>44</v>
      </c>
      <c r="C204" s="4">
        <v>0</v>
      </c>
      <c r="D204" s="4">
        <v>0</v>
      </c>
      <c r="E204" s="4">
        <v>0</v>
      </c>
      <c r="F204" s="4">
        <v>15000</v>
      </c>
      <c r="G204" s="4">
        <f t="shared" si="12"/>
        <v>15000</v>
      </c>
    </row>
    <row r="205" spans="1:7">
      <c r="A205" s="1">
        <v>4500</v>
      </c>
      <c r="B205" s="1" t="s">
        <v>64</v>
      </c>
      <c r="C205" s="4">
        <v>-7791.24</v>
      </c>
      <c r="D205" s="4">
        <v>10954.65</v>
      </c>
      <c r="E205" s="4">
        <v>11135.35</v>
      </c>
      <c r="F205" s="4">
        <v>500000</v>
      </c>
      <c r="G205" s="4">
        <f t="shared" si="12"/>
        <v>488864.65</v>
      </c>
    </row>
    <row r="206" spans="1:7">
      <c r="A206" s="1">
        <v>4500</v>
      </c>
      <c r="B206" s="1" t="s">
        <v>65</v>
      </c>
      <c r="C206" s="4">
        <v>457.84</v>
      </c>
      <c r="D206" s="4">
        <v>27536.99</v>
      </c>
      <c r="E206" s="4">
        <v>85455.72</v>
      </c>
      <c r="F206" s="4">
        <v>1350000</v>
      </c>
      <c r="G206" s="4">
        <f t="shared" si="12"/>
        <v>1264544.28</v>
      </c>
    </row>
    <row r="207" spans="1:7">
      <c r="A207" s="1">
        <v>4550</v>
      </c>
      <c r="B207" s="1" t="s">
        <v>66</v>
      </c>
      <c r="C207" s="4">
        <v>0</v>
      </c>
      <c r="D207" s="4">
        <v>0</v>
      </c>
      <c r="E207" s="4">
        <v>0</v>
      </c>
      <c r="F207" s="4">
        <v>0</v>
      </c>
      <c r="G207" s="4">
        <f t="shared" si="12"/>
        <v>0</v>
      </c>
    </row>
    <row r="208" spans="1:7">
      <c r="C208" s="4" t="s">
        <v>122</v>
      </c>
    </row>
    <row r="209" spans="1:10">
      <c r="B209" s="1" t="s">
        <v>37</v>
      </c>
      <c r="C209" s="4">
        <f>SUM(C190:C208)</f>
        <v>37020.089999999997</v>
      </c>
      <c r="D209" s="4">
        <f>SUM(D190:D208)</f>
        <v>38545.07</v>
      </c>
      <c r="E209" s="4">
        <f>SUM(E190:E208)</f>
        <v>96691.260000000009</v>
      </c>
      <c r="F209" s="4">
        <f>SUM(F190:F208)</f>
        <v>2305350</v>
      </c>
      <c r="G209" s="4">
        <f>SUM(G190:G208)</f>
        <v>2208658.7400000002</v>
      </c>
    </row>
    <row r="211" spans="1:10">
      <c r="A211" s="1" t="s">
        <v>101</v>
      </c>
    </row>
    <row r="213" spans="1:10">
      <c r="A213" s="1">
        <v>3100</v>
      </c>
      <c r="B213" s="1" t="s">
        <v>102</v>
      </c>
      <c r="C213" s="4">
        <v>153205.68</v>
      </c>
      <c r="D213" s="4">
        <v>104001.44</v>
      </c>
      <c r="E213" s="4">
        <v>185597.53</v>
      </c>
      <c r="F213" s="4">
        <v>2285700</v>
      </c>
      <c r="G213" s="4">
        <f>F213-E213</f>
        <v>2100102.4700000002</v>
      </c>
    </row>
    <row r="214" spans="1:10">
      <c r="A214" s="1">
        <v>5200</v>
      </c>
      <c r="B214" s="1" t="s">
        <v>87</v>
      </c>
      <c r="C214" s="4">
        <v>0</v>
      </c>
      <c r="D214" s="4">
        <v>0</v>
      </c>
      <c r="E214" s="4">
        <v>0</v>
      </c>
      <c r="F214" s="4">
        <v>19650</v>
      </c>
      <c r="G214" s="4">
        <f>F214-E214</f>
        <v>19650</v>
      </c>
    </row>
    <row r="216" spans="1:10">
      <c r="B216" s="1" t="s">
        <v>39</v>
      </c>
      <c r="C216" s="4">
        <f>SUM(C213:C215)</f>
        <v>153205.68</v>
      </c>
      <c r="D216" s="4">
        <f>SUM(D213:D215)</f>
        <v>104001.44</v>
      </c>
      <c r="E216" s="4">
        <f>SUM(E213:E215)</f>
        <v>185597.53</v>
      </c>
      <c r="F216" s="4">
        <f>SUM(F213:F215)</f>
        <v>2305350</v>
      </c>
      <c r="G216" s="4">
        <f>SUM(G213:G215)</f>
        <v>2119752.4700000002</v>
      </c>
    </row>
    <row r="218" spans="1:10">
      <c r="A218" s="1" t="s">
        <v>103</v>
      </c>
      <c r="C218" s="4">
        <f>C209-C216</f>
        <v>-116185.59</v>
      </c>
      <c r="D218" s="4">
        <f>D209-D216</f>
        <v>-65456.37</v>
      </c>
      <c r="E218" s="4">
        <f>E209-E216</f>
        <v>-88906.26999999999</v>
      </c>
      <c r="F218" s="4">
        <f>F209-F216</f>
        <v>0</v>
      </c>
      <c r="G218" s="4">
        <f>G209-G216</f>
        <v>88906.270000000019</v>
      </c>
    </row>
    <row r="221" spans="1:10">
      <c r="A221" s="1" t="s">
        <v>104</v>
      </c>
    </row>
    <row r="223" spans="1:10">
      <c r="A223" s="1">
        <v>999</v>
      </c>
      <c r="B223" s="1" t="s">
        <v>89</v>
      </c>
      <c r="C223" s="4">
        <v>247544.15</v>
      </c>
      <c r="D223" s="4">
        <v>0</v>
      </c>
      <c r="E223" s="4">
        <v>231114.41</v>
      </c>
      <c r="F223" s="4">
        <v>241831.03</v>
      </c>
      <c r="G223" s="4">
        <f>F223-E223</f>
        <v>10716.619999999995</v>
      </c>
      <c r="J223" s="4"/>
    </row>
    <row r="224" spans="1:10">
      <c r="A224" s="1">
        <v>1510</v>
      </c>
      <c r="B224" s="1" t="s">
        <v>18</v>
      </c>
      <c r="C224" s="4">
        <v>184.98</v>
      </c>
      <c r="D224" s="4">
        <v>107.94</v>
      </c>
      <c r="E224" s="4">
        <v>198.61</v>
      </c>
      <c r="F224" s="4">
        <v>1631.5</v>
      </c>
      <c r="G224" s="4">
        <f>F224-E224</f>
        <v>1432.8899999999999</v>
      </c>
    </row>
    <row r="225" spans="1:7">
      <c r="A225" s="1">
        <v>1990</v>
      </c>
      <c r="B225" s="1" t="s">
        <v>24</v>
      </c>
      <c r="C225" s="4">
        <v>1427.58</v>
      </c>
      <c r="D225" s="4">
        <v>5279.81</v>
      </c>
      <c r="E225" s="4">
        <v>8688.31</v>
      </c>
      <c r="F225" s="4">
        <v>143986.20000000001</v>
      </c>
      <c r="G225" s="4">
        <f>F225-E225</f>
        <v>135297.89000000001</v>
      </c>
    </row>
    <row r="226" spans="1:7">
      <c r="A226" s="1">
        <v>1999</v>
      </c>
      <c r="B226" s="1" t="s">
        <v>42</v>
      </c>
      <c r="C226" s="4">
        <v>176.57</v>
      </c>
      <c r="D226" s="4">
        <v>-139.71</v>
      </c>
      <c r="E226" s="4">
        <v>-8546.17</v>
      </c>
      <c r="F226" s="4">
        <v>5372.79</v>
      </c>
      <c r="G226" s="4">
        <f>F226-E226</f>
        <v>13918.96</v>
      </c>
    </row>
    <row r="228" spans="1:7">
      <c r="B228" s="1" t="s">
        <v>37</v>
      </c>
      <c r="C228" s="4">
        <f t="shared" ref="C228:E228" si="13">SUM(C223:C227)</f>
        <v>249333.28</v>
      </c>
      <c r="D228" s="4">
        <f t="shared" si="13"/>
        <v>5248.04</v>
      </c>
      <c r="E228" s="4">
        <f t="shared" si="13"/>
        <v>231455.15999999997</v>
      </c>
      <c r="F228" s="4">
        <f>SUM(F223:F227)</f>
        <v>392821.51999999996</v>
      </c>
      <c r="G228" s="4">
        <f>SUM(G223:G227)</f>
        <v>161366.36000000002</v>
      </c>
    </row>
    <row r="231" spans="1:7">
      <c r="A231" s="1" t="s">
        <v>105</v>
      </c>
    </row>
    <row r="233" spans="1:7">
      <c r="A233" s="1">
        <v>3300</v>
      </c>
      <c r="B233" s="1" t="s">
        <v>86</v>
      </c>
      <c r="C233" s="4">
        <v>1601.29</v>
      </c>
      <c r="D233" s="4">
        <v>500</v>
      </c>
      <c r="E233" s="4">
        <v>500</v>
      </c>
      <c r="F233" s="4">
        <v>392821.52</v>
      </c>
      <c r="G233" s="4">
        <f>F233-E233</f>
        <v>392321.52</v>
      </c>
    </row>
    <row r="235" spans="1:7">
      <c r="B235" s="1" t="s">
        <v>39</v>
      </c>
      <c r="C235" s="4">
        <f>SUM(C233:C234)</f>
        <v>1601.29</v>
      </c>
      <c r="D235" s="4">
        <f t="shared" ref="D235:F235" si="14">SUM(D233:D234)</f>
        <v>500</v>
      </c>
      <c r="E235" s="4">
        <f t="shared" si="14"/>
        <v>500</v>
      </c>
      <c r="F235" s="4">
        <f t="shared" si="14"/>
        <v>392821.52</v>
      </c>
      <c r="G235" s="4">
        <f>F235-E235</f>
        <v>392321.52</v>
      </c>
    </row>
    <row r="237" spans="1:7">
      <c r="A237" s="1" t="s">
        <v>106</v>
      </c>
      <c r="C237" s="4">
        <f>C228-C235</f>
        <v>247731.99</v>
      </c>
      <c r="D237" s="4">
        <f>D228-D235</f>
        <v>4748.04</v>
      </c>
      <c r="E237" s="4">
        <f>E228-E235</f>
        <v>230955.15999999997</v>
      </c>
      <c r="F237" s="4">
        <f>F228-F235</f>
        <v>0</v>
      </c>
      <c r="G237" s="4">
        <f>G228-G235</f>
        <v>-230955.16</v>
      </c>
    </row>
  </sheetData>
  <phoneticPr fontId="0" type="noConversion"/>
  <printOptions gridLines="1"/>
  <pageMargins left="0.19" right="0.5" top="1" bottom="0.75" header="0.35" footer="0.5"/>
  <pageSetup scale="95" orientation="landscape" r:id="rId1"/>
  <headerFooter alignWithMargins="0">
    <oddHeader>&amp;L
&amp;CMONTHLY FINANCIAL REPORT
SY 2017 - PERIOD 2</oddHeader>
    <oddFooter>&amp;CPage &amp;P of &amp;N</oddFooter>
  </headerFooter>
  <rowBreaks count="11" manualBreakCount="11">
    <brk id="45" max="16383" man="1"/>
    <brk id="65" max="16383" man="1"/>
    <brk id="84" max="16383" man="1"/>
    <brk id="101" max="16383" man="1"/>
    <brk id="119" max="16383" man="1"/>
    <brk id="139" max="16383" man="1"/>
    <brk id="166" max="16383" man="1"/>
    <brk id="185" max="16383" man="1"/>
    <brk id="209" max="16383" man="1"/>
    <brk id="218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Report</vt:lpstr>
      <vt:lpstr>'Monthly Report'!Print_Area</vt:lpstr>
      <vt:lpstr>'Monthly Report'!Print_Titles</vt:lpstr>
    </vt:vector>
  </TitlesOfParts>
  <Company>Paducah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jhuff</cp:lastModifiedBy>
  <cp:lastPrinted>2016-09-14T16:46:59Z</cp:lastPrinted>
  <dcterms:created xsi:type="dcterms:W3CDTF">2004-08-10T14:36:47Z</dcterms:created>
  <dcterms:modified xsi:type="dcterms:W3CDTF">2016-09-14T16:47:36Z</dcterms:modified>
</cp:coreProperties>
</file>