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julie_huff_paducah_kyschools_us/Documents/My Documents/Board Reports/SY 2017/"/>
    </mc:Choice>
  </mc:AlternateContent>
  <bookViews>
    <workbookView xWindow="0" yWindow="0" windowWidth="16800" windowHeight="8033"/>
  </bookViews>
  <sheets>
    <sheet name="Monthly Report" sheetId="1" r:id="rId1"/>
  </sheets>
  <definedNames>
    <definedName name="_xlnm.Print_Area" localSheetId="0">'Monthly Report'!$4:$239</definedName>
    <definedName name="_xlnm.Print_Titles" localSheetId="0">'Monthly Report'!$1:$3</definedName>
  </definedNames>
  <calcPr calcId="162913"/>
</workbook>
</file>

<file path=xl/calcChain.xml><?xml version="1.0" encoding="utf-8"?>
<calcChain xmlns="http://schemas.openxmlformats.org/spreadsheetml/2006/main">
  <c r="G30" i="1" l="1"/>
  <c r="G208" i="1" l="1"/>
  <c r="D118" i="1" l="1"/>
  <c r="E118" i="1"/>
  <c r="F118" i="1"/>
  <c r="C118" i="1"/>
  <c r="D111" i="1"/>
  <c r="E111" i="1"/>
  <c r="F111" i="1"/>
  <c r="C111" i="1"/>
  <c r="G26" i="1"/>
  <c r="G9" i="1"/>
  <c r="G196" i="1"/>
  <c r="G149" i="1"/>
  <c r="D45" i="1"/>
  <c r="D47" i="1" s="1"/>
  <c r="C45" i="1"/>
  <c r="C47" i="1" s="1"/>
  <c r="G21" i="1"/>
  <c r="D211" i="1"/>
  <c r="G108" i="1"/>
  <c r="G31" i="1"/>
  <c r="G109" i="1"/>
  <c r="G107" i="1"/>
  <c r="G6" i="1"/>
  <c r="D237" i="1"/>
  <c r="E237" i="1"/>
  <c r="F237" i="1"/>
  <c r="C237" i="1"/>
  <c r="E165" i="1"/>
  <c r="C165" i="1"/>
  <c r="G200" i="1"/>
  <c r="G201" i="1"/>
  <c r="G202" i="1"/>
  <c r="G203" i="1"/>
  <c r="G204" i="1"/>
  <c r="G90" i="1"/>
  <c r="G91" i="1"/>
  <c r="G92" i="1"/>
  <c r="G93" i="1"/>
  <c r="G94" i="1"/>
  <c r="G95" i="1"/>
  <c r="G96" i="1"/>
  <c r="G97" i="1"/>
  <c r="G98" i="1"/>
  <c r="G116" i="1"/>
  <c r="G118" i="1" s="1"/>
  <c r="G36" i="1"/>
  <c r="D64" i="1"/>
  <c r="G20" i="1"/>
  <c r="G22" i="1"/>
  <c r="G23" i="1"/>
  <c r="G24" i="1"/>
  <c r="G25" i="1"/>
  <c r="G27" i="1"/>
  <c r="G28" i="1"/>
  <c r="G29" i="1"/>
  <c r="G32" i="1"/>
  <c r="G33" i="1"/>
  <c r="G34" i="1"/>
  <c r="G35" i="1"/>
  <c r="G37" i="1"/>
  <c r="G38" i="1"/>
  <c r="G39" i="1"/>
  <c r="G40" i="1"/>
  <c r="G41" i="1"/>
  <c r="G42" i="1"/>
  <c r="G43" i="1"/>
  <c r="E230" i="1"/>
  <c r="D230" i="1"/>
  <c r="C230" i="1"/>
  <c r="G61" i="1"/>
  <c r="E45" i="1"/>
  <c r="E47" i="1" s="1"/>
  <c r="F45" i="1"/>
  <c r="G8" i="1"/>
  <c r="G10" i="1"/>
  <c r="G11" i="1"/>
  <c r="G12" i="1"/>
  <c r="G13" i="1"/>
  <c r="G14" i="1"/>
  <c r="G15" i="1"/>
  <c r="G16" i="1"/>
  <c r="G17" i="1"/>
  <c r="G18" i="1"/>
  <c r="G19" i="1"/>
  <c r="G181" i="1"/>
  <c r="G183" i="1" s="1"/>
  <c r="C138" i="1"/>
  <c r="D138" i="1"/>
  <c r="E138" i="1"/>
  <c r="F138" i="1"/>
  <c r="G124" i="1"/>
  <c r="G235" i="1"/>
  <c r="G228" i="1"/>
  <c r="G227" i="1"/>
  <c r="G226" i="1"/>
  <c r="G225" i="1"/>
  <c r="G216" i="1"/>
  <c r="G215" i="1"/>
  <c r="G209" i="1"/>
  <c r="G207" i="1"/>
  <c r="G206" i="1"/>
  <c r="G205" i="1"/>
  <c r="G199" i="1"/>
  <c r="G198" i="1"/>
  <c r="G197" i="1"/>
  <c r="G195" i="1"/>
  <c r="G194" i="1"/>
  <c r="G193" i="1"/>
  <c r="G192" i="1"/>
  <c r="G191" i="1"/>
  <c r="G174" i="1"/>
  <c r="G173" i="1"/>
  <c r="G172" i="1"/>
  <c r="G171" i="1"/>
  <c r="G163" i="1"/>
  <c r="G162" i="1"/>
  <c r="G161" i="1"/>
  <c r="G155" i="1"/>
  <c r="G154" i="1"/>
  <c r="G153" i="1"/>
  <c r="G152" i="1"/>
  <c r="G151" i="1"/>
  <c r="G150" i="1"/>
  <c r="G148" i="1"/>
  <c r="G147" i="1"/>
  <c r="G146" i="1"/>
  <c r="G145" i="1"/>
  <c r="G136" i="1"/>
  <c r="G135" i="1"/>
  <c r="G134" i="1"/>
  <c r="G128" i="1"/>
  <c r="G127" i="1"/>
  <c r="G126" i="1"/>
  <c r="G89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2" i="1"/>
  <c r="G60" i="1"/>
  <c r="G59" i="1"/>
  <c r="G58" i="1"/>
  <c r="G57" i="1"/>
  <c r="G56" i="1"/>
  <c r="G55" i="1"/>
  <c r="G54" i="1"/>
  <c r="G53" i="1"/>
  <c r="G52" i="1"/>
  <c r="G51" i="1"/>
  <c r="F230" i="1"/>
  <c r="D218" i="1"/>
  <c r="E211" i="1"/>
  <c r="E218" i="1"/>
  <c r="F211" i="1"/>
  <c r="F218" i="1"/>
  <c r="C211" i="1"/>
  <c r="C218" i="1"/>
  <c r="D176" i="1"/>
  <c r="D183" i="1"/>
  <c r="E176" i="1"/>
  <c r="E183" i="1"/>
  <c r="F176" i="1"/>
  <c r="F183" i="1"/>
  <c r="C176" i="1"/>
  <c r="C183" i="1"/>
  <c r="D157" i="1"/>
  <c r="E157" i="1"/>
  <c r="F157" i="1"/>
  <c r="F165" i="1"/>
  <c r="C157" i="1"/>
  <c r="D130" i="1"/>
  <c r="E130" i="1"/>
  <c r="F130" i="1"/>
  <c r="F140" i="1" s="1"/>
  <c r="C130" i="1"/>
  <c r="D100" i="1"/>
  <c r="D85" i="1"/>
  <c r="E85" i="1"/>
  <c r="E100" i="1"/>
  <c r="F85" i="1"/>
  <c r="F100" i="1"/>
  <c r="C85" i="1"/>
  <c r="C100" i="1"/>
  <c r="E64" i="1"/>
  <c r="F64" i="1"/>
  <c r="C64" i="1"/>
  <c r="C102" i="1" l="1"/>
  <c r="D167" i="1"/>
  <c r="E239" i="1"/>
  <c r="C120" i="1"/>
  <c r="G111" i="1"/>
  <c r="G120" i="1" s="1"/>
  <c r="D239" i="1"/>
  <c r="C239" i="1"/>
  <c r="F167" i="1"/>
  <c r="G64" i="1"/>
  <c r="G138" i="1"/>
  <c r="F239" i="1"/>
  <c r="G130" i="1"/>
  <c r="F186" i="1"/>
  <c r="G230" i="1"/>
  <c r="G211" i="1"/>
  <c r="F66" i="1"/>
  <c r="C167" i="1"/>
  <c r="G157" i="1"/>
  <c r="G165" i="1"/>
  <c r="G237" i="1"/>
  <c r="G218" i="1"/>
  <c r="D140" i="1"/>
  <c r="E140" i="1"/>
  <c r="F220" i="1"/>
  <c r="F47" i="1"/>
  <c r="G47" i="1" s="1"/>
  <c r="D66" i="1"/>
  <c r="E167" i="1"/>
  <c r="E120" i="1"/>
  <c r="C140" i="1"/>
  <c r="E220" i="1"/>
  <c r="D220" i="1"/>
  <c r="C220" i="1"/>
  <c r="D186" i="1"/>
  <c r="C186" i="1"/>
  <c r="E186" i="1"/>
  <c r="G176" i="1"/>
  <c r="G186" i="1" s="1"/>
  <c r="F120" i="1"/>
  <c r="D120" i="1"/>
  <c r="G85" i="1"/>
  <c r="F102" i="1"/>
  <c r="G100" i="1"/>
  <c r="E102" i="1"/>
  <c r="C66" i="1"/>
  <c r="E66" i="1"/>
  <c r="D102" i="1"/>
  <c r="G45" i="1"/>
  <c r="G140" i="1" l="1"/>
  <c r="G239" i="1"/>
  <c r="G220" i="1"/>
  <c r="G167" i="1"/>
  <c r="G66" i="1"/>
  <c r="G102" i="1"/>
</calcChain>
</file>

<file path=xl/sharedStrings.xml><?xml version="1.0" encoding="utf-8"?>
<sst xmlns="http://schemas.openxmlformats.org/spreadsheetml/2006/main" count="181" uniqueCount="124">
  <si>
    <t>LAST FY</t>
  </si>
  <si>
    <t>MONTH</t>
  </si>
  <si>
    <t>YEAR</t>
  </si>
  <si>
    <t>BUDGET</t>
  </si>
  <si>
    <t>AVAILABLE</t>
  </si>
  <si>
    <t>Period</t>
  </si>
  <si>
    <t>TO DATE</t>
  </si>
  <si>
    <t>APPROP</t>
  </si>
  <si>
    <t>BEGINNING BALANCE</t>
  </si>
  <si>
    <t>General Property Tax</t>
  </si>
  <si>
    <t>Public Service Property Tax</t>
  </si>
  <si>
    <t>Delinquent Property Tax</t>
  </si>
  <si>
    <t>Motor Vehicle Tax</t>
  </si>
  <si>
    <t>Utilities Tax</t>
  </si>
  <si>
    <t>Penality/Interest on Taxes</t>
  </si>
  <si>
    <t>Omitted Property/Vehicle Tax</t>
  </si>
  <si>
    <t>Revenue in Lieu of Taxes</t>
  </si>
  <si>
    <t>Tuition KY School Districts</t>
  </si>
  <si>
    <t>Interest Income</t>
  </si>
  <si>
    <t>Building Rentals</t>
  </si>
  <si>
    <t>Other Rental Income</t>
  </si>
  <si>
    <t>Service to Other Governments</t>
  </si>
  <si>
    <t>Services to Other Government</t>
  </si>
  <si>
    <t>Refund Prior Year Expense</t>
  </si>
  <si>
    <t>Miscellaneous Revenue</t>
  </si>
  <si>
    <t>Misc Revenue from Dist Schools</t>
  </si>
  <si>
    <t>SEEK Program</t>
  </si>
  <si>
    <t>State Miscellaneous Reimburse</t>
  </si>
  <si>
    <t>Unrestricted Direct Federal</t>
  </si>
  <si>
    <t>PL 874 - Impact Aid</t>
  </si>
  <si>
    <t>Fund Transfer In</t>
  </si>
  <si>
    <t>All Indirect Cost Transfers</t>
  </si>
  <si>
    <t>Sale of Land/Improvements</t>
  </si>
  <si>
    <t>Sale of Buildings</t>
  </si>
  <si>
    <t>Loss Comprehensive Building</t>
  </si>
  <si>
    <t>Sales of Equipment Etc</t>
  </si>
  <si>
    <t>Loss Comp Equipment Etc</t>
  </si>
  <si>
    <t>TOTAL RECEIPTS</t>
  </si>
  <si>
    <t>TOTAL REVENUE</t>
  </si>
  <si>
    <t>TOTAL EXPENDITURES</t>
  </si>
  <si>
    <t>Community Service Activity</t>
  </si>
  <si>
    <t>Contributions/Donations</t>
  </si>
  <si>
    <t>Other Misc Local Revenues</t>
  </si>
  <si>
    <t>Unrestricted State Revenue</t>
  </si>
  <si>
    <t>Restricted State Revenue</t>
  </si>
  <si>
    <t>Restricted Direct Federal</t>
  </si>
  <si>
    <t>Restricted Federal Thru State</t>
  </si>
  <si>
    <t>Fund Transfer</t>
  </si>
  <si>
    <t>Public Service Franchise Tax</t>
  </si>
  <si>
    <t>Penalities &amp; Interest on Taxes</t>
  </si>
  <si>
    <t>Omitted Property Tax</t>
  </si>
  <si>
    <t>Bond Principal Proceeds</t>
  </si>
  <si>
    <t>Lunch Reimbursable Program</t>
  </si>
  <si>
    <t>Breakfast Reimbursable Program</t>
  </si>
  <si>
    <t>After School Snacks</t>
  </si>
  <si>
    <t>Lunch Non-Reimbursable Program</t>
  </si>
  <si>
    <t>A-la-Carte Sales</t>
  </si>
  <si>
    <t>Vending Machine Sales</t>
  </si>
  <si>
    <t>Other Food Service Receipts</t>
  </si>
  <si>
    <t>Catering Income</t>
  </si>
  <si>
    <t>Group Sales</t>
  </si>
  <si>
    <t>Extended School Services</t>
  </si>
  <si>
    <t>In Service Income</t>
  </si>
  <si>
    <t>Breakfast Reimbursement</t>
  </si>
  <si>
    <t>Lunch Reimbursement</t>
  </si>
  <si>
    <t>Child Nutrition Program</t>
  </si>
  <si>
    <t>GENERAL FUND REVENUES</t>
  </si>
  <si>
    <t>GENERAL FUND EXPENDITURES</t>
  </si>
  <si>
    <t>GENERAL FUND REVENUE - EXPENDITURES</t>
  </si>
  <si>
    <t>SPECIAL FUND REVENUES</t>
  </si>
  <si>
    <t>TOTAL REVENUES</t>
  </si>
  <si>
    <t xml:space="preserve">Instruction </t>
  </si>
  <si>
    <t>Student Support Services</t>
  </si>
  <si>
    <t>Instructional Staff Support Services</t>
  </si>
  <si>
    <t>District Administration Support</t>
  </si>
  <si>
    <t>School Administration Support</t>
  </si>
  <si>
    <t>Business Support Services</t>
  </si>
  <si>
    <t>Plant Operations &amp; Management</t>
  </si>
  <si>
    <t>Student Transportation</t>
  </si>
  <si>
    <t>Site Acquisition</t>
  </si>
  <si>
    <t>Funds Transfers</t>
  </si>
  <si>
    <t>SPECIAL FUND EXPENDITURES</t>
  </si>
  <si>
    <t>Instruction</t>
  </si>
  <si>
    <t>Instructional Staff Support</t>
  </si>
  <si>
    <t>Community Services</t>
  </si>
  <si>
    <t>Fund Transfers</t>
  </si>
  <si>
    <t>SPECIAL FUND REVENUE - EXPENDITURES</t>
  </si>
  <si>
    <t>Beginning Balance</t>
  </si>
  <si>
    <t>CAPITAL OUTLAY EXPENDITURES</t>
  </si>
  <si>
    <t>Debt Services</t>
  </si>
  <si>
    <t>CAPITAL OUTLAY REVENUE - EXPENDITURES</t>
  </si>
  <si>
    <t>BUILDING FUND REVENUES</t>
  </si>
  <si>
    <t>BUILDING FUND EXPENDITURES</t>
  </si>
  <si>
    <t>Debt Service</t>
  </si>
  <si>
    <t>BUILDING FUND REVENUE - EXPENDITURES</t>
  </si>
  <si>
    <t>DEBT SERVICE REVENUE</t>
  </si>
  <si>
    <t>DEBT SERVICE EXPENDITURES</t>
  </si>
  <si>
    <t>DEBT SERVICE REVENUE - EXPENDITURES</t>
  </si>
  <si>
    <t>FOOD SERVICE REVENUE</t>
  </si>
  <si>
    <t>FOOD SERVICE EXPENDITURES</t>
  </si>
  <si>
    <t>Food Service Operations</t>
  </si>
  <si>
    <t>FOOD SERVICE REVENUE - EXPENDITURES</t>
  </si>
  <si>
    <t>TRUST AGENCY REVENUE</t>
  </si>
  <si>
    <t>TRUST AGENCY EXPENDITURES</t>
  </si>
  <si>
    <t>TRUST AGENCY REVENUE - EXPENDITURES</t>
  </si>
  <si>
    <t>Contingency</t>
  </si>
  <si>
    <t>Transportation Fees</t>
  </si>
  <si>
    <t>CAPITAL OUTLAY - REVENUE</t>
  </si>
  <si>
    <t>Revenue from Other Gov't Units</t>
  </si>
  <si>
    <t>0999</t>
  </si>
  <si>
    <t xml:space="preserve">TOTAL REVENUE </t>
  </si>
  <si>
    <t>NBCT Reimbursement</t>
  </si>
  <si>
    <t>Revenue in Lieu of Tax/St Source</t>
  </si>
  <si>
    <t>Medicaid Reimbursement</t>
  </si>
  <si>
    <t>DISTRICT ACTIVITY REVENUES</t>
  </si>
  <si>
    <t>DISTRICT ACTIVITY EXPENDITURES</t>
  </si>
  <si>
    <t>DIST ACTIVITY REVENUE - EXPENDITURES</t>
  </si>
  <si>
    <t>State Restricted</t>
  </si>
  <si>
    <t>Fees</t>
  </si>
  <si>
    <t>Reimbursements/Rewards</t>
  </si>
  <si>
    <t>Miscellaneous Revenue - Courtyard</t>
  </si>
  <si>
    <t>Misc Revenue</t>
  </si>
  <si>
    <t>Snacks Reimbursement</t>
  </si>
  <si>
    <t>State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</si>
</sst>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1" fillId="0" borderId="0" xfId="0" applyFont="1" applyFill="1"/>
    <xf numFmtId="0" fontId="0" fillId="0" borderId="0" xfId="0" quotePrefix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tabSelected="1" zoomScale="85" workbookViewId="0">
      <selection activeCell="C236" sqref="C236"/>
    </sheetView>
  </sheetViews>
  <sheetFormatPr defaultColWidth="8.83203125" defaultRowHeight="15" x14ac:dyDescent="0.4"/>
  <cols>
    <col min="1" max="1" width="7.77734375" style="1" bestFit="1" customWidth="1"/>
    <col min="2" max="2" width="30.44140625" style="1" customWidth="1"/>
    <col min="3" max="3" width="13.21875" style="4" customWidth="1"/>
    <col min="4" max="4" width="17.83203125" style="4" bestFit="1" customWidth="1"/>
    <col min="5" max="5" width="13.21875" style="4" customWidth="1"/>
    <col min="6" max="6" width="15.27734375" style="4" customWidth="1"/>
    <col min="7" max="7" width="13.27734375" style="4" bestFit="1" customWidth="1"/>
    <col min="8" max="16384" width="8.83203125" style="1"/>
  </cols>
  <sheetData>
    <row r="1" spans="1:12" x14ac:dyDescent="0.4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3"/>
      <c r="I1" s="3"/>
      <c r="J1" s="3"/>
      <c r="K1" s="3"/>
      <c r="L1" s="3"/>
    </row>
    <row r="2" spans="1:12" x14ac:dyDescent="0.4">
      <c r="C2" s="2" t="s">
        <v>5</v>
      </c>
      <c r="D2" s="2" t="s">
        <v>6</v>
      </c>
      <c r="E2" s="2" t="s">
        <v>6</v>
      </c>
      <c r="F2" s="2" t="s">
        <v>7</v>
      </c>
      <c r="G2" s="2" t="s">
        <v>3</v>
      </c>
      <c r="H2" s="3"/>
      <c r="I2" s="3"/>
      <c r="J2" s="3"/>
      <c r="K2" s="3"/>
      <c r="L2" s="3"/>
    </row>
    <row r="4" spans="1:12" x14ac:dyDescent="0.4">
      <c r="A4" s="1" t="s">
        <v>66</v>
      </c>
    </row>
    <row r="6" spans="1:12" x14ac:dyDescent="0.4">
      <c r="A6" s="1">
        <v>999</v>
      </c>
      <c r="B6" s="1" t="s">
        <v>8</v>
      </c>
      <c r="C6" s="4">
        <v>4260077.41</v>
      </c>
      <c r="D6" s="4">
        <v>0</v>
      </c>
      <c r="E6" s="4">
        <v>4156305.51</v>
      </c>
      <c r="F6" s="4">
        <v>4156305.51</v>
      </c>
      <c r="G6" s="4">
        <f t="shared" ref="G6:G47" si="0">F6-E6</f>
        <v>0</v>
      </c>
    </row>
    <row r="8" spans="1:12" x14ac:dyDescent="0.4">
      <c r="A8" s="1">
        <v>1111</v>
      </c>
      <c r="B8" s="1" t="s">
        <v>9</v>
      </c>
      <c r="C8" s="4">
        <v>5088685.9800000004</v>
      </c>
      <c r="D8" s="4">
        <v>1341380.18</v>
      </c>
      <c r="E8" s="4">
        <v>5157624.9000000004</v>
      </c>
      <c r="F8" s="4">
        <v>6377841</v>
      </c>
      <c r="G8" s="4">
        <f t="shared" si="0"/>
        <v>1220216.0999999996</v>
      </c>
    </row>
    <row r="9" spans="1:12" x14ac:dyDescent="0.4">
      <c r="A9" s="1">
        <v>1113</v>
      </c>
      <c r="B9" s="1" t="s">
        <v>10</v>
      </c>
      <c r="C9" s="4">
        <v>1200348.6399999999</v>
      </c>
      <c r="D9" s="4">
        <v>412182.15</v>
      </c>
      <c r="E9" s="4">
        <v>982167.73</v>
      </c>
      <c r="F9" s="4">
        <v>1300000</v>
      </c>
      <c r="G9" s="4">
        <f t="shared" si="0"/>
        <v>317832.27</v>
      </c>
    </row>
    <row r="10" spans="1:12" x14ac:dyDescent="0.4">
      <c r="A10" s="1">
        <v>1115</v>
      </c>
      <c r="B10" s="1" t="s">
        <v>11</v>
      </c>
      <c r="C10" s="4">
        <v>125313.82</v>
      </c>
      <c r="D10" s="4">
        <v>28135.1</v>
      </c>
      <c r="E10" s="4">
        <v>341244.06</v>
      </c>
      <c r="F10" s="4">
        <v>210000</v>
      </c>
      <c r="G10" s="4">
        <f t="shared" si="0"/>
        <v>-131244.06</v>
      </c>
    </row>
    <row r="11" spans="1:12" x14ac:dyDescent="0.4">
      <c r="A11" s="1">
        <v>1117</v>
      </c>
      <c r="B11" s="1" t="s">
        <v>12</v>
      </c>
      <c r="C11" s="4">
        <v>434766.33</v>
      </c>
      <c r="D11" s="4">
        <v>129524.93</v>
      </c>
      <c r="E11" s="4">
        <v>439906.86</v>
      </c>
      <c r="F11" s="4">
        <v>500000</v>
      </c>
      <c r="G11" s="4">
        <f t="shared" si="0"/>
        <v>60093.140000000014</v>
      </c>
    </row>
    <row r="12" spans="1:12" x14ac:dyDescent="0.4">
      <c r="A12" s="1">
        <v>1121</v>
      </c>
      <c r="B12" s="1" t="s">
        <v>13</v>
      </c>
      <c r="C12" s="4">
        <v>1568838.72</v>
      </c>
      <c r="D12" s="4">
        <v>170656.75</v>
      </c>
      <c r="E12" s="4">
        <v>1441000.34</v>
      </c>
      <c r="F12" s="4">
        <v>2000000</v>
      </c>
      <c r="G12" s="4">
        <f t="shared" si="0"/>
        <v>558999.65999999992</v>
      </c>
    </row>
    <row r="13" spans="1:12" x14ac:dyDescent="0.4">
      <c r="A13" s="1">
        <v>1140</v>
      </c>
      <c r="B13" s="1" t="s">
        <v>14</v>
      </c>
      <c r="C13" s="4">
        <v>70148.639999999999</v>
      </c>
      <c r="D13" s="4">
        <v>12570.93</v>
      </c>
      <c r="E13" s="4">
        <v>85127.87</v>
      </c>
      <c r="F13" s="4">
        <v>80000</v>
      </c>
      <c r="G13" s="4">
        <f t="shared" si="0"/>
        <v>-5127.8699999999953</v>
      </c>
    </row>
    <row r="14" spans="1:12" x14ac:dyDescent="0.4">
      <c r="A14" s="1">
        <v>1191</v>
      </c>
      <c r="B14" s="1" t="s">
        <v>15</v>
      </c>
      <c r="C14" s="4">
        <v>64216.19</v>
      </c>
      <c r="D14" s="4">
        <v>39981.43</v>
      </c>
      <c r="E14" s="4">
        <v>83828.86</v>
      </c>
      <c r="F14" s="4">
        <v>125000</v>
      </c>
      <c r="G14" s="4">
        <f t="shared" si="0"/>
        <v>41171.14</v>
      </c>
    </row>
    <row r="15" spans="1:12" x14ac:dyDescent="0.4">
      <c r="A15" s="1">
        <v>1280</v>
      </c>
      <c r="B15" s="1" t="s">
        <v>16</v>
      </c>
      <c r="C15" s="4">
        <v>731067.14</v>
      </c>
      <c r="D15" s="4">
        <v>113772.87</v>
      </c>
      <c r="E15" s="4">
        <v>778952.13</v>
      </c>
      <c r="F15" s="4">
        <v>650000</v>
      </c>
      <c r="G15" s="4">
        <f t="shared" si="0"/>
        <v>-128952.13</v>
      </c>
    </row>
    <row r="16" spans="1:12" x14ac:dyDescent="0.4">
      <c r="A16" s="1">
        <v>1320</v>
      </c>
      <c r="B16" s="1" t="s">
        <v>17</v>
      </c>
      <c r="C16" s="4">
        <v>15330</v>
      </c>
      <c r="D16" s="4">
        <v>0</v>
      </c>
      <c r="E16" s="4">
        <v>4452</v>
      </c>
      <c r="F16" s="4">
        <v>20000</v>
      </c>
      <c r="G16" s="4">
        <f t="shared" si="0"/>
        <v>15548</v>
      </c>
    </row>
    <row r="17" spans="1:7" x14ac:dyDescent="0.4">
      <c r="A17" s="1">
        <v>1440</v>
      </c>
      <c r="B17" s="1" t="s">
        <v>106</v>
      </c>
      <c r="C17" s="4">
        <v>126416.69</v>
      </c>
      <c r="D17" s="4">
        <v>13831.38</v>
      </c>
      <c r="E17" s="4">
        <v>118746.15</v>
      </c>
      <c r="F17" s="4">
        <v>140000</v>
      </c>
      <c r="G17" s="4">
        <f t="shared" si="0"/>
        <v>21253.850000000006</v>
      </c>
    </row>
    <row r="18" spans="1:7" x14ac:dyDescent="0.4">
      <c r="A18" s="1">
        <v>1510</v>
      </c>
      <c r="B18" s="1" t="s">
        <v>18</v>
      </c>
      <c r="C18" s="4">
        <v>12355.47</v>
      </c>
      <c r="D18" s="4">
        <v>2103.92</v>
      </c>
      <c r="E18" s="4">
        <v>12378.66</v>
      </c>
      <c r="F18" s="4">
        <v>10000</v>
      </c>
      <c r="G18" s="4">
        <f t="shared" si="0"/>
        <v>-2378.66</v>
      </c>
    </row>
    <row r="19" spans="1:7" x14ac:dyDescent="0.4">
      <c r="A19" s="1">
        <v>1911</v>
      </c>
      <c r="B19" s="1" t="s">
        <v>19</v>
      </c>
      <c r="C19" s="4">
        <v>0</v>
      </c>
      <c r="D19" s="4">
        <v>0</v>
      </c>
      <c r="E19" s="4">
        <v>1740</v>
      </c>
      <c r="F19" s="4">
        <v>0</v>
      </c>
      <c r="G19" s="4">
        <f t="shared" si="0"/>
        <v>-1740</v>
      </c>
    </row>
    <row r="20" spans="1:7" x14ac:dyDescent="0.4">
      <c r="A20" s="1">
        <v>1919</v>
      </c>
      <c r="B20" s="1" t="s">
        <v>20</v>
      </c>
      <c r="C20" s="4">
        <v>0</v>
      </c>
      <c r="D20" s="4">
        <v>0</v>
      </c>
      <c r="E20" s="4">
        <v>0</v>
      </c>
      <c r="F20" s="4">
        <v>0</v>
      </c>
      <c r="G20" s="4">
        <f t="shared" si="0"/>
        <v>0</v>
      </c>
    </row>
    <row r="21" spans="1:7" x14ac:dyDescent="0.4">
      <c r="A21" s="1">
        <v>1925</v>
      </c>
      <c r="B21" s="1" t="s">
        <v>119</v>
      </c>
      <c r="C21" s="4">
        <v>1228.33</v>
      </c>
      <c r="D21" s="4">
        <v>0</v>
      </c>
      <c r="E21" s="4">
        <v>5482.37</v>
      </c>
      <c r="F21" s="4">
        <v>0</v>
      </c>
      <c r="G21" s="4">
        <f t="shared" si="0"/>
        <v>-5482.37</v>
      </c>
    </row>
    <row r="22" spans="1:7" x14ac:dyDescent="0.4">
      <c r="A22" s="1">
        <v>1960</v>
      </c>
      <c r="B22" s="1" t="s">
        <v>21</v>
      </c>
      <c r="C22" s="4">
        <v>0</v>
      </c>
      <c r="D22" s="4">
        <v>0</v>
      </c>
      <c r="E22" s="4">
        <v>0</v>
      </c>
      <c r="F22" s="4">
        <v>0</v>
      </c>
      <c r="G22" s="4">
        <f t="shared" si="0"/>
        <v>0</v>
      </c>
    </row>
    <row r="23" spans="1:7" x14ac:dyDescent="0.4">
      <c r="A23" s="1">
        <v>1970</v>
      </c>
      <c r="B23" s="1" t="s">
        <v>22</v>
      </c>
      <c r="C23" s="4">
        <v>0</v>
      </c>
      <c r="D23" s="4">
        <v>0</v>
      </c>
      <c r="E23" s="4">
        <v>0</v>
      </c>
      <c r="F23" s="4">
        <v>16000</v>
      </c>
      <c r="G23" s="4">
        <f t="shared" si="0"/>
        <v>16000</v>
      </c>
    </row>
    <row r="24" spans="1:7" x14ac:dyDescent="0.4">
      <c r="A24" s="1">
        <v>1980</v>
      </c>
      <c r="B24" s="1" t="s">
        <v>23</v>
      </c>
      <c r="C24" s="4">
        <v>8197.66</v>
      </c>
      <c r="D24" s="4">
        <v>0</v>
      </c>
      <c r="E24" s="4">
        <v>64032.89</v>
      </c>
      <c r="F24" s="4">
        <v>100000</v>
      </c>
      <c r="G24" s="4">
        <f t="shared" si="0"/>
        <v>35967.11</v>
      </c>
    </row>
    <row r="25" spans="1:7" x14ac:dyDescent="0.4">
      <c r="A25" s="1">
        <v>1990</v>
      </c>
      <c r="B25" s="1" t="s">
        <v>24</v>
      </c>
      <c r="C25" s="4">
        <v>18260.05</v>
      </c>
      <c r="D25" s="4">
        <v>110.8</v>
      </c>
      <c r="E25" s="4">
        <v>11604.4</v>
      </c>
      <c r="F25" s="4">
        <v>5000</v>
      </c>
      <c r="G25" s="4">
        <f t="shared" si="0"/>
        <v>-6604.4</v>
      </c>
    </row>
    <row r="26" spans="1:7" x14ac:dyDescent="0.4">
      <c r="A26" s="1">
        <v>1990</v>
      </c>
      <c r="B26" s="1" t="s">
        <v>120</v>
      </c>
      <c r="C26" s="4">
        <v>0</v>
      </c>
      <c r="D26" s="4">
        <v>0</v>
      </c>
      <c r="E26" s="4">
        <v>0</v>
      </c>
      <c r="F26" s="4">
        <v>653536</v>
      </c>
      <c r="G26" s="4">
        <f t="shared" ref="G26" si="1">F26-E26</f>
        <v>653536</v>
      </c>
    </row>
    <row r="27" spans="1:7" x14ac:dyDescent="0.4">
      <c r="A27" s="1">
        <v>1999</v>
      </c>
      <c r="B27" s="1" t="s">
        <v>25</v>
      </c>
      <c r="C27" s="4">
        <v>0</v>
      </c>
      <c r="D27" s="4">
        <v>0</v>
      </c>
      <c r="E27" s="4">
        <v>0</v>
      </c>
      <c r="F27" s="4">
        <v>0</v>
      </c>
      <c r="G27" s="4">
        <f t="shared" si="0"/>
        <v>0</v>
      </c>
    </row>
    <row r="28" spans="1:7" x14ac:dyDescent="0.4">
      <c r="A28" s="1">
        <v>3111</v>
      </c>
      <c r="B28" s="1" t="s">
        <v>26</v>
      </c>
      <c r="C28" s="4">
        <v>9162208</v>
      </c>
      <c r="D28" s="4">
        <v>1072475</v>
      </c>
      <c r="E28" s="4">
        <v>9234745</v>
      </c>
      <c r="F28" s="4">
        <v>11294140</v>
      </c>
      <c r="G28" s="4">
        <f t="shared" si="0"/>
        <v>2059395</v>
      </c>
    </row>
    <row r="29" spans="1:7" x14ac:dyDescent="0.4">
      <c r="A29" s="1">
        <v>3130</v>
      </c>
      <c r="B29" s="1" t="s">
        <v>111</v>
      </c>
      <c r="C29" s="4">
        <v>0</v>
      </c>
      <c r="D29" s="4">
        <v>0</v>
      </c>
      <c r="E29" s="4">
        <v>0</v>
      </c>
      <c r="F29" s="4">
        <v>15000</v>
      </c>
      <c r="G29" s="4">
        <f t="shared" si="0"/>
        <v>15000</v>
      </c>
    </row>
    <row r="30" spans="1:7" x14ac:dyDescent="0.4">
      <c r="A30" s="1">
        <v>3131</v>
      </c>
      <c r="B30" s="1" t="s">
        <v>123</v>
      </c>
      <c r="C30" s="4">
        <v>0</v>
      </c>
      <c r="D30" s="4">
        <v>0</v>
      </c>
      <c r="E30" s="4">
        <v>7738</v>
      </c>
      <c r="F30" s="4">
        <v>0</v>
      </c>
      <c r="G30" s="4">
        <f t="shared" si="0"/>
        <v>-7738</v>
      </c>
    </row>
    <row r="31" spans="1:7" x14ac:dyDescent="0.4">
      <c r="A31" s="1">
        <v>3200</v>
      </c>
      <c r="B31" s="1" t="s">
        <v>117</v>
      </c>
      <c r="C31" s="4">
        <v>53474.07</v>
      </c>
      <c r="D31" s="4">
        <v>0</v>
      </c>
      <c r="E31" s="4">
        <v>0</v>
      </c>
      <c r="F31" s="4">
        <v>0</v>
      </c>
      <c r="G31" s="4">
        <f t="shared" si="0"/>
        <v>0</v>
      </c>
    </row>
    <row r="32" spans="1:7" x14ac:dyDescent="0.4">
      <c r="A32" s="1">
        <v>3800</v>
      </c>
      <c r="B32" s="1" t="s">
        <v>112</v>
      </c>
      <c r="C32" s="4">
        <v>61092.800000000003</v>
      </c>
      <c r="D32" s="4">
        <v>6108.87</v>
      </c>
      <c r="E32" s="4">
        <v>54979.83</v>
      </c>
      <c r="F32" s="4">
        <v>75000</v>
      </c>
      <c r="G32" s="4">
        <f t="shared" si="0"/>
        <v>20020.169999999998</v>
      </c>
    </row>
    <row r="33" spans="1:7" x14ac:dyDescent="0.4">
      <c r="A33" s="1">
        <v>4100</v>
      </c>
      <c r="B33" s="1" t="s">
        <v>28</v>
      </c>
      <c r="C33" s="4">
        <v>0</v>
      </c>
      <c r="D33" s="4">
        <v>0</v>
      </c>
      <c r="E33" s="4">
        <v>0</v>
      </c>
      <c r="F33" s="4">
        <v>0</v>
      </c>
      <c r="G33" s="4">
        <f t="shared" si="0"/>
        <v>0</v>
      </c>
    </row>
    <row r="34" spans="1:7" x14ac:dyDescent="0.4">
      <c r="A34" s="1">
        <v>4700</v>
      </c>
      <c r="B34" s="1" t="s">
        <v>29</v>
      </c>
      <c r="C34" s="4">
        <v>18632.91</v>
      </c>
      <c r="D34" s="4">
        <v>0</v>
      </c>
      <c r="E34" s="4">
        <v>18271.810000000001</v>
      </c>
      <c r="F34" s="4">
        <v>15000</v>
      </c>
      <c r="G34" s="4">
        <f t="shared" si="0"/>
        <v>-3271.8100000000013</v>
      </c>
    </row>
    <row r="35" spans="1:7" x14ac:dyDescent="0.4">
      <c r="A35" s="1">
        <v>4800</v>
      </c>
      <c r="B35" s="1" t="s">
        <v>108</v>
      </c>
      <c r="C35" s="4">
        <v>27075.31</v>
      </c>
      <c r="D35" s="4">
        <v>0</v>
      </c>
      <c r="E35" s="4">
        <v>6108.87</v>
      </c>
      <c r="F35" s="4">
        <v>70000</v>
      </c>
      <c r="G35" s="4">
        <f t="shared" si="0"/>
        <v>63891.13</v>
      </c>
    </row>
    <row r="36" spans="1:7" x14ac:dyDescent="0.4">
      <c r="A36" s="1">
        <v>4810</v>
      </c>
      <c r="B36" s="1" t="s">
        <v>113</v>
      </c>
      <c r="C36" s="4">
        <v>66902.52</v>
      </c>
      <c r="D36" s="4">
        <v>6459.8</v>
      </c>
      <c r="E36" s="4">
        <v>72929.69</v>
      </c>
      <c r="F36" s="4">
        <v>30000</v>
      </c>
      <c r="G36" s="4">
        <f t="shared" si="0"/>
        <v>-42929.69</v>
      </c>
    </row>
    <row r="37" spans="1:7" x14ac:dyDescent="0.4">
      <c r="A37" s="1">
        <v>5210</v>
      </c>
      <c r="B37" s="1" t="s">
        <v>30</v>
      </c>
      <c r="C37" s="4">
        <v>0</v>
      </c>
      <c r="D37" s="4">
        <v>0</v>
      </c>
      <c r="E37" s="4">
        <v>0</v>
      </c>
      <c r="F37" s="4">
        <v>0</v>
      </c>
      <c r="G37" s="4">
        <f t="shared" si="0"/>
        <v>0</v>
      </c>
    </row>
    <row r="38" spans="1:7" x14ac:dyDescent="0.4">
      <c r="A38" s="1">
        <v>5220</v>
      </c>
      <c r="B38" s="1" t="s">
        <v>31</v>
      </c>
      <c r="C38" s="4">
        <v>0</v>
      </c>
      <c r="D38" s="4">
        <v>0</v>
      </c>
      <c r="E38" s="4">
        <v>0</v>
      </c>
      <c r="F38" s="4">
        <v>60154.64</v>
      </c>
      <c r="G38" s="4">
        <f t="shared" si="0"/>
        <v>60154.64</v>
      </c>
    </row>
    <row r="39" spans="1:7" x14ac:dyDescent="0.4">
      <c r="A39" s="1">
        <v>5311</v>
      </c>
      <c r="B39" s="1" t="s">
        <v>32</v>
      </c>
      <c r="C39" s="4">
        <v>0</v>
      </c>
      <c r="D39" s="4">
        <v>0</v>
      </c>
      <c r="E39" s="4">
        <v>0</v>
      </c>
      <c r="F39" s="4">
        <v>0</v>
      </c>
      <c r="G39" s="4">
        <f t="shared" si="0"/>
        <v>0</v>
      </c>
    </row>
    <row r="40" spans="1:7" x14ac:dyDescent="0.4">
      <c r="A40" s="1">
        <v>5331</v>
      </c>
      <c r="B40" s="1" t="s">
        <v>33</v>
      </c>
      <c r="C40" s="4">
        <v>0</v>
      </c>
      <c r="D40" s="4">
        <v>0</v>
      </c>
      <c r="E40" s="4">
        <v>0</v>
      </c>
      <c r="F40" s="4">
        <v>0</v>
      </c>
      <c r="G40" s="4">
        <f t="shared" si="0"/>
        <v>0</v>
      </c>
    </row>
    <row r="41" spans="1:7" x14ac:dyDescent="0.4">
      <c r="A41" s="1">
        <v>5332</v>
      </c>
      <c r="B41" s="1" t="s">
        <v>34</v>
      </c>
      <c r="C41" s="4">
        <v>0</v>
      </c>
      <c r="D41" s="4">
        <v>0</v>
      </c>
      <c r="E41" s="4">
        <v>14381.01</v>
      </c>
      <c r="F41" s="4">
        <v>0</v>
      </c>
      <c r="G41" s="4">
        <f t="shared" si="0"/>
        <v>-14381.01</v>
      </c>
    </row>
    <row r="42" spans="1:7" x14ac:dyDescent="0.4">
      <c r="A42" s="1">
        <v>5341</v>
      </c>
      <c r="B42" s="1" t="s">
        <v>35</v>
      </c>
      <c r="C42" s="4">
        <v>609.63</v>
      </c>
      <c r="D42" s="4">
        <v>0</v>
      </c>
      <c r="E42" s="4">
        <v>4523.05</v>
      </c>
      <c r="F42" s="4">
        <v>5000</v>
      </c>
      <c r="G42" s="4">
        <f t="shared" si="0"/>
        <v>476.94999999999982</v>
      </c>
    </row>
    <row r="43" spans="1:7" x14ac:dyDescent="0.4">
      <c r="A43" s="1">
        <v>5342</v>
      </c>
      <c r="B43" s="1" t="s">
        <v>36</v>
      </c>
      <c r="C43" s="4">
        <v>6197.78</v>
      </c>
      <c r="D43" s="4">
        <v>0</v>
      </c>
      <c r="E43" s="4">
        <v>0</v>
      </c>
      <c r="F43" s="4">
        <v>1000</v>
      </c>
      <c r="G43" s="4">
        <f t="shared" si="0"/>
        <v>1000</v>
      </c>
    </row>
    <row r="45" spans="1:7" x14ac:dyDescent="0.4">
      <c r="B45" s="1" t="s">
        <v>37</v>
      </c>
      <c r="C45" s="4">
        <f>SUM(C8:C44)</f>
        <v>18861366.680000003</v>
      </c>
      <c r="D45" s="4">
        <f>SUM(D8:D44)</f>
        <v>3349294.11</v>
      </c>
      <c r="E45" s="4">
        <f>SUM(E8:E43)</f>
        <v>18941966.48</v>
      </c>
      <c r="F45" s="4">
        <f>SUM(F8:F44)</f>
        <v>23752671.640000001</v>
      </c>
      <c r="G45" s="4">
        <f t="shared" si="0"/>
        <v>4810705.16</v>
      </c>
    </row>
    <row r="47" spans="1:7" x14ac:dyDescent="0.4">
      <c r="B47" s="1" t="s">
        <v>110</v>
      </c>
      <c r="C47" s="4">
        <f>C6+C45</f>
        <v>23121444.090000004</v>
      </c>
      <c r="D47" s="4">
        <f>D6+D45</f>
        <v>3349294.11</v>
      </c>
      <c r="E47" s="4">
        <f>E6+E45</f>
        <v>23098271.990000002</v>
      </c>
      <c r="F47" s="4">
        <f>F6+F45</f>
        <v>27908977.149999999</v>
      </c>
      <c r="G47" s="4">
        <f t="shared" si="0"/>
        <v>4810705.1599999964</v>
      </c>
    </row>
    <row r="48" spans="1:7" x14ac:dyDescent="0.4">
      <c r="A48" s="1" t="s">
        <v>67</v>
      </c>
    </row>
    <row r="51" spans="1:7" x14ac:dyDescent="0.4">
      <c r="A51" s="1">
        <v>1100</v>
      </c>
      <c r="B51" s="1" t="s">
        <v>71</v>
      </c>
      <c r="C51" s="4">
        <v>8476802.2599999998</v>
      </c>
      <c r="D51" s="4">
        <v>870226.41</v>
      </c>
      <c r="E51" s="4">
        <v>8547672.4700000007</v>
      </c>
      <c r="F51" s="4">
        <v>11307344.800000001</v>
      </c>
      <c r="G51" s="4">
        <f t="shared" ref="G51:G62" si="2">F51-E51</f>
        <v>2759672.33</v>
      </c>
    </row>
    <row r="52" spans="1:7" x14ac:dyDescent="0.4">
      <c r="A52" s="1">
        <v>2100</v>
      </c>
      <c r="B52" s="1" t="s">
        <v>72</v>
      </c>
      <c r="C52" s="4">
        <v>840939.49</v>
      </c>
      <c r="D52" s="4">
        <v>72668.009999999995</v>
      </c>
      <c r="E52" s="4">
        <v>706927.99</v>
      </c>
      <c r="F52" s="4">
        <v>1042194.89</v>
      </c>
      <c r="G52" s="4">
        <f t="shared" si="2"/>
        <v>335266.90000000002</v>
      </c>
    </row>
    <row r="53" spans="1:7" x14ac:dyDescent="0.4">
      <c r="A53" s="1">
        <v>2200</v>
      </c>
      <c r="B53" s="1" t="s">
        <v>73</v>
      </c>
      <c r="C53" s="4">
        <v>490306.15</v>
      </c>
      <c r="D53" s="4">
        <v>45855.29</v>
      </c>
      <c r="E53" s="4">
        <v>503261.61</v>
      </c>
      <c r="F53" s="4">
        <v>716316.17</v>
      </c>
      <c r="G53" s="4">
        <f t="shared" si="2"/>
        <v>213054.56000000006</v>
      </c>
    </row>
    <row r="54" spans="1:7" x14ac:dyDescent="0.4">
      <c r="A54" s="1">
        <v>2300</v>
      </c>
      <c r="B54" s="1" t="s">
        <v>74</v>
      </c>
      <c r="C54" s="4">
        <v>1048094.09</v>
      </c>
      <c r="D54" s="4">
        <v>78070.42</v>
      </c>
      <c r="E54" s="4">
        <v>1279955.53</v>
      </c>
      <c r="F54" s="4">
        <v>1424405.3</v>
      </c>
      <c r="G54" s="4">
        <f t="shared" si="2"/>
        <v>144449.77000000002</v>
      </c>
    </row>
    <row r="55" spans="1:7" x14ac:dyDescent="0.4">
      <c r="A55" s="1">
        <v>2400</v>
      </c>
      <c r="B55" s="1" t="s">
        <v>75</v>
      </c>
      <c r="C55" s="4">
        <v>1353080.96</v>
      </c>
      <c r="D55" s="4">
        <v>141480.28</v>
      </c>
      <c r="E55" s="4">
        <v>1384288.55</v>
      </c>
      <c r="F55" s="4">
        <v>1715188.14</v>
      </c>
      <c r="G55" s="4">
        <f t="shared" si="2"/>
        <v>330899.58999999985</v>
      </c>
    </row>
    <row r="56" spans="1:7" x14ac:dyDescent="0.4">
      <c r="A56" s="1">
        <v>2500</v>
      </c>
      <c r="B56" s="1" t="s">
        <v>76</v>
      </c>
      <c r="C56" s="4">
        <v>692380.94</v>
      </c>
      <c r="D56" s="4">
        <v>70659.429999999993</v>
      </c>
      <c r="E56" s="4">
        <v>701539.24</v>
      </c>
      <c r="F56" s="4">
        <v>919076.61</v>
      </c>
      <c r="G56" s="4">
        <f t="shared" si="2"/>
        <v>217537.37</v>
      </c>
    </row>
    <row r="57" spans="1:7" x14ac:dyDescent="0.4">
      <c r="A57" s="1">
        <v>2600</v>
      </c>
      <c r="B57" s="1" t="s">
        <v>77</v>
      </c>
      <c r="C57" s="4">
        <v>2711770.8</v>
      </c>
      <c r="D57" s="4">
        <v>277090.2</v>
      </c>
      <c r="E57" s="4">
        <v>3030228.6</v>
      </c>
      <c r="F57" s="4">
        <v>3996287.65</v>
      </c>
      <c r="G57" s="4">
        <f t="shared" si="2"/>
        <v>966059.04999999981</v>
      </c>
    </row>
    <row r="58" spans="1:7" x14ac:dyDescent="0.4">
      <c r="A58" s="1">
        <v>2700</v>
      </c>
      <c r="B58" s="1" t="s">
        <v>78</v>
      </c>
      <c r="C58" s="4">
        <v>925721.96</v>
      </c>
      <c r="D58" s="4">
        <v>96512.12</v>
      </c>
      <c r="E58" s="4">
        <v>954122.49</v>
      </c>
      <c r="F58" s="4">
        <v>1257733.2</v>
      </c>
      <c r="G58" s="4">
        <f t="shared" si="2"/>
        <v>303610.70999999996</v>
      </c>
    </row>
    <row r="59" spans="1:7" x14ac:dyDescent="0.4">
      <c r="A59" s="1">
        <v>4100</v>
      </c>
      <c r="B59" s="1" t="s">
        <v>79</v>
      </c>
      <c r="C59" s="4">
        <v>0</v>
      </c>
      <c r="D59" s="4">
        <v>196994.76</v>
      </c>
      <c r="E59" s="4">
        <v>788345.7</v>
      </c>
      <c r="F59" s="4">
        <v>658536</v>
      </c>
      <c r="G59" s="4">
        <f t="shared" si="2"/>
        <v>-129809.69999999995</v>
      </c>
    </row>
    <row r="60" spans="1:7" x14ac:dyDescent="0.4">
      <c r="B60" s="1" t="s">
        <v>105</v>
      </c>
      <c r="C60" s="4">
        <v>0</v>
      </c>
      <c r="D60" s="4">
        <v>0</v>
      </c>
      <c r="E60" s="4">
        <v>0</v>
      </c>
      <c r="F60" s="4">
        <v>4526055.3899999997</v>
      </c>
      <c r="G60" s="4">
        <f t="shared" si="2"/>
        <v>4526055.3899999997</v>
      </c>
    </row>
    <row r="61" spans="1:7" x14ac:dyDescent="0.4">
      <c r="A61" s="1">
        <v>5100</v>
      </c>
      <c r="B61" s="1" t="s">
        <v>93</v>
      </c>
      <c r="C61" s="4">
        <v>77564.399999999994</v>
      </c>
      <c r="D61" s="4">
        <v>0</v>
      </c>
      <c r="E61" s="4">
        <v>0</v>
      </c>
      <c r="F61" s="4">
        <v>150000</v>
      </c>
      <c r="G61" s="4">
        <f t="shared" si="2"/>
        <v>150000</v>
      </c>
    </row>
    <row r="62" spans="1:7" x14ac:dyDescent="0.4">
      <c r="A62" s="1">
        <v>5200</v>
      </c>
      <c r="B62" s="1" t="s">
        <v>80</v>
      </c>
      <c r="C62" s="4">
        <v>134669</v>
      </c>
      <c r="D62" s="4">
        <v>0</v>
      </c>
      <c r="E62" s="4">
        <v>113773</v>
      </c>
      <c r="F62" s="4">
        <v>195839</v>
      </c>
      <c r="G62" s="4">
        <f t="shared" si="2"/>
        <v>82066</v>
      </c>
    </row>
    <row r="64" spans="1:7" x14ac:dyDescent="0.4">
      <c r="B64" s="1" t="s">
        <v>39</v>
      </c>
      <c r="C64" s="4">
        <f>SUM(C51:C63)</f>
        <v>16751330.049999999</v>
      </c>
      <c r="D64" s="4">
        <f>SUM(D51:D63)</f>
        <v>1849556.9200000002</v>
      </c>
      <c r="E64" s="4">
        <f>SUM(E51:E63)</f>
        <v>18010115.18</v>
      </c>
      <c r="F64" s="4">
        <f>SUM(F51:F63)</f>
        <v>27908977.150000002</v>
      </c>
      <c r="G64" s="4">
        <f>SUM(G51:G63)</f>
        <v>9898861.9699999988</v>
      </c>
    </row>
    <row r="66" spans="1:7" x14ac:dyDescent="0.4">
      <c r="A66" s="1" t="s">
        <v>68</v>
      </c>
      <c r="C66" s="4">
        <f>C45-C64+C6</f>
        <v>6370114.0400000047</v>
      </c>
      <c r="D66" s="4">
        <f>D45-D64+D6</f>
        <v>1499737.1899999997</v>
      </c>
      <c r="E66" s="4">
        <f>E45-E64+E6</f>
        <v>5088156.8100000005</v>
      </c>
      <c r="F66" s="4">
        <f>F45-F64+F6</f>
        <v>0</v>
      </c>
      <c r="G66" s="4">
        <f>G45-G64+G6</f>
        <v>-5088156.8099999987</v>
      </c>
    </row>
    <row r="69" spans="1:7" x14ac:dyDescent="0.4">
      <c r="A69" s="1" t="s">
        <v>69</v>
      </c>
    </row>
    <row r="71" spans="1:7" x14ac:dyDescent="0.4">
      <c r="A71" s="6" t="s">
        <v>109</v>
      </c>
      <c r="B71" s="1" t="s">
        <v>87</v>
      </c>
      <c r="C71" s="4">
        <v>0</v>
      </c>
      <c r="D71" s="4">
        <v>0</v>
      </c>
      <c r="E71" s="4">
        <v>0</v>
      </c>
      <c r="F71" s="4">
        <v>0</v>
      </c>
      <c r="G71" s="4">
        <f t="shared" ref="G71:G83" si="3">F71-E71</f>
        <v>0</v>
      </c>
    </row>
    <row r="72" spans="1:7" x14ac:dyDescent="0.4">
      <c r="A72" s="1">
        <v>1510</v>
      </c>
      <c r="B72" s="1" t="s">
        <v>18</v>
      </c>
      <c r="C72" s="4">
        <v>376.17</v>
      </c>
      <c r="D72" s="4">
        <v>4.8099999999999996</v>
      </c>
      <c r="E72" s="4">
        <v>68.83</v>
      </c>
      <c r="F72" s="4">
        <v>30.93</v>
      </c>
      <c r="G72" s="4">
        <f t="shared" si="3"/>
        <v>-37.9</v>
      </c>
    </row>
    <row r="73" spans="1:7" x14ac:dyDescent="0.4">
      <c r="A73" s="1">
        <v>1800</v>
      </c>
      <c r="B73" s="1" t="s">
        <v>40</v>
      </c>
      <c r="C73" s="4">
        <v>16125.73</v>
      </c>
      <c r="D73" s="4">
        <v>0</v>
      </c>
      <c r="E73" s="4">
        <v>5785.03</v>
      </c>
      <c r="F73" s="4">
        <v>0</v>
      </c>
      <c r="G73" s="4">
        <f t="shared" si="3"/>
        <v>-5785.03</v>
      </c>
    </row>
    <row r="74" spans="1:7" x14ac:dyDescent="0.4">
      <c r="A74" s="1">
        <v>1920</v>
      </c>
      <c r="B74" s="1" t="s">
        <v>41</v>
      </c>
      <c r="C74" s="4">
        <v>0</v>
      </c>
      <c r="D74" s="4">
        <v>0</v>
      </c>
      <c r="E74" s="4">
        <v>1082.6300000000001</v>
      </c>
      <c r="F74" s="4">
        <v>0</v>
      </c>
      <c r="G74" s="4">
        <f t="shared" si="3"/>
        <v>-1082.6300000000001</v>
      </c>
    </row>
    <row r="75" spans="1:7" x14ac:dyDescent="0.4">
      <c r="A75" s="1">
        <v>1960</v>
      </c>
      <c r="B75" s="1" t="s">
        <v>21</v>
      </c>
      <c r="C75" s="4">
        <v>0</v>
      </c>
      <c r="D75" s="4">
        <v>0</v>
      </c>
      <c r="E75" s="4">
        <v>0</v>
      </c>
      <c r="F75" s="4">
        <v>0</v>
      </c>
      <c r="G75" s="4">
        <f t="shared" si="3"/>
        <v>0</v>
      </c>
    </row>
    <row r="76" spans="1:7" x14ac:dyDescent="0.4">
      <c r="A76" s="1">
        <v>1990</v>
      </c>
      <c r="B76" s="1" t="s">
        <v>24</v>
      </c>
      <c r="C76" s="4">
        <v>108412.1</v>
      </c>
      <c r="D76" s="4">
        <v>2050.27</v>
      </c>
      <c r="E76" s="4">
        <v>82159.39</v>
      </c>
      <c r="F76" s="4">
        <v>25100</v>
      </c>
      <c r="G76" s="4">
        <f t="shared" si="3"/>
        <v>-57059.39</v>
      </c>
    </row>
    <row r="77" spans="1:7" x14ac:dyDescent="0.4">
      <c r="A77" s="1">
        <v>1999</v>
      </c>
      <c r="B77" s="1" t="s">
        <v>42</v>
      </c>
      <c r="C77" s="4">
        <v>1485.19</v>
      </c>
      <c r="D77" s="4">
        <v>0</v>
      </c>
      <c r="E77" s="4">
        <v>2385.19</v>
      </c>
      <c r="F77" s="4">
        <v>0</v>
      </c>
      <c r="G77" s="4">
        <f t="shared" si="3"/>
        <v>-2385.19</v>
      </c>
    </row>
    <row r="78" spans="1:7" x14ac:dyDescent="0.4">
      <c r="A78" s="1">
        <v>3100</v>
      </c>
      <c r="B78" s="1" t="s">
        <v>43</v>
      </c>
      <c r="C78" s="4">
        <v>0</v>
      </c>
      <c r="D78" s="4">
        <v>0</v>
      </c>
      <c r="E78" s="4">
        <v>0</v>
      </c>
      <c r="F78" s="4">
        <v>0</v>
      </c>
      <c r="G78" s="4">
        <f t="shared" si="3"/>
        <v>0</v>
      </c>
    </row>
    <row r="79" spans="1:7" x14ac:dyDescent="0.4">
      <c r="A79" s="1">
        <v>3131</v>
      </c>
      <c r="B79" s="1" t="s">
        <v>27</v>
      </c>
      <c r="C79" s="4">
        <v>0</v>
      </c>
      <c r="D79" s="4">
        <v>0</v>
      </c>
      <c r="E79" s="4">
        <v>0</v>
      </c>
      <c r="F79" s="4">
        <v>0</v>
      </c>
      <c r="G79" s="4">
        <f t="shared" si="3"/>
        <v>0</v>
      </c>
    </row>
    <row r="80" spans="1:7" x14ac:dyDescent="0.4">
      <c r="A80" s="1">
        <v>3200</v>
      </c>
      <c r="B80" s="1" t="s">
        <v>44</v>
      </c>
      <c r="C80" s="4">
        <v>1114023.96</v>
      </c>
      <c r="D80" s="4">
        <v>113361</v>
      </c>
      <c r="E80" s="4">
        <v>1123193.3</v>
      </c>
      <c r="F80" s="4">
        <v>1036749.09</v>
      </c>
      <c r="G80" s="4">
        <f t="shared" si="3"/>
        <v>-86444.210000000079</v>
      </c>
    </row>
    <row r="81" spans="1:7" x14ac:dyDescent="0.4">
      <c r="A81" s="1">
        <v>4300</v>
      </c>
      <c r="B81" s="1" t="s">
        <v>45</v>
      </c>
      <c r="C81" s="4">
        <v>1338049.1299999999</v>
      </c>
      <c r="D81" s="4">
        <v>199000</v>
      </c>
      <c r="E81" s="4">
        <v>1589250</v>
      </c>
      <c r="F81" s="4">
        <v>2012865</v>
      </c>
      <c r="G81" s="4">
        <f t="shared" si="3"/>
        <v>423615</v>
      </c>
    </row>
    <row r="82" spans="1:7" x14ac:dyDescent="0.4">
      <c r="A82" s="1">
        <v>4500</v>
      </c>
      <c r="B82" s="1" t="s">
        <v>46</v>
      </c>
      <c r="C82" s="4">
        <v>1880637.93</v>
      </c>
      <c r="D82" s="4">
        <v>227197</v>
      </c>
      <c r="E82" s="4">
        <v>1815475.46</v>
      </c>
      <c r="F82" s="4">
        <v>2685264</v>
      </c>
      <c r="G82" s="4">
        <f t="shared" si="3"/>
        <v>869788.54</v>
      </c>
    </row>
    <row r="83" spans="1:7" x14ac:dyDescent="0.4">
      <c r="A83" s="1">
        <v>5210</v>
      </c>
      <c r="B83" s="1" t="s">
        <v>47</v>
      </c>
      <c r="C83" s="4">
        <v>134669</v>
      </c>
      <c r="D83" s="4">
        <v>0</v>
      </c>
      <c r="E83" s="4">
        <v>113773</v>
      </c>
      <c r="F83" s="4">
        <v>174943</v>
      </c>
      <c r="G83" s="4">
        <f t="shared" si="3"/>
        <v>61170</v>
      </c>
    </row>
    <row r="85" spans="1:7" x14ac:dyDescent="0.4">
      <c r="B85" s="1" t="s">
        <v>70</v>
      </c>
      <c r="C85" s="4">
        <f>SUM(C71:C84)</f>
        <v>4593779.21</v>
      </c>
      <c r="D85" s="4">
        <f>SUM(D71:D84)</f>
        <v>541613.08000000007</v>
      </c>
      <c r="E85" s="4">
        <f>SUM(E71:E84)</f>
        <v>4733172.83</v>
      </c>
      <c r="F85" s="4">
        <f>SUM(F71:F84)</f>
        <v>5934952.0199999996</v>
      </c>
      <c r="G85" s="4">
        <f>SUM(G71:G84)</f>
        <v>1201779.19</v>
      </c>
    </row>
    <row r="87" spans="1:7" x14ac:dyDescent="0.4">
      <c r="A87" s="1" t="s">
        <v>81</v>
      </c>
    </row>
    <row r="89" spans="1:7" x14ac:dyDescent="0.4">
      <c r="A89" s="1">
        <v>1000</v>
      </c>
      <c r="B89" s="1" t="s">
        <v>82</v>
      </c>
      <c r="C89" s="4">
        <v>3345194.24</v>
      </c>
      <c r="D89" s="4">
        <v>390314.8</v>
      </c>
      <c r="E89" s="4">
        <v>3685133.52</v>
      </c>
      <c r="F89" s="4">
        <v>4709764.5599999996</v>
      </c>
      <c r="G89" s="4">
        <f t="shared" ref="G89:G98" si="4">F89-E89</f>
        <v>1024631.0399999996</v>
      </c>
    </row>
    <row r="90" spans="1:7" x14ac:dyDescent="0.4">
      <c r="A90" s="1">
        <v>2100</v>
      </c>
      <c r="B90" s="1" t="s">
        <v>72</v>
      </c>
      <c r="C90" s="4">
        <v>65571.11</v>
      </c>
      <c r="D90" s="4">
        <v>3738.48</v>
      </c>
      <c r="E90" s="4">
        <v>23066.48</v>
      </c>
      <c r="F90" s="4">
        <v>74118.679999999993</v>
      </c>
      <c r="G90" s="4">
        <f t="shared" si="4"/>
        <v>51052.2</v>
      </c>
    </row>
    <row r="91" spans="1:7" x14ac:dyDescent="0.4">
      <c r="A91" s="1">
        <v>2200</v>
      </c>
      <c r="B91" s="1" t="s">
        <v>83</v>
      </c>
      <c r="C91" s="4">
        <v>206582.34</v>
      </c>
      <c r="D91" s="4">
        <v>19067.22</v>
      </c>
      <c r="E91" s="4">
        <v>240860.87</v>
      </c>
      <c r="F91" s="4">
        <v>251092</v>
      </c>
      <c r="G91" s="4">
        <f t="shared" si="4"/>
        <v>10231.130000000005</v>
      </c>
    </row>
    <row r="92" spans="1:7" x14ac:dyDescent="0.4">
      <c r="A92" s="1">
        <v>2300</v>
      </c>
      <c r="B92" s="1" t="s">
        <v>74</v>
      </c>
      <c r="C92" s="4">
        <v>0</v>
      </c>
      <c r="D92" s="4">
        <v>0</v>
      </c>
      <c r="E92" s="4">
        <v>0</v>
      </c>
      <c r="F92" s="4">
        <v>0</v>
      </c>
      <c r="G92" s="4">
        <f t="shared" si="4"/>
        <v>0</v>
      </c>
    </row>
    <row r="93" spans="1:7" x14ac:dyDescent="0.4">
      <c r="A93" s="1">
        <v>2400</v>
      </c>
      <c r="B93" s="1" t="s">
        <v>75</v>
      </c>
      <c r="C93" s="4">
        <v>164791.01999999999</v>
      </c>
      <c r="D93" s="4">
        <v>17774.98</v>
      </c>
      <c r="E93" s="4">
        <v>167407.26999999999</v>
      </c>
      <c r="F93" s="4">
        <v>240953.8</v>
      </c>
      <c r="G93" s="4">
        <f t="shared" si="4"/>
        <v>73546.53</v>
      </c>
    </row>
    <row r="94" spans="1:7" x14ac:dyDescent="0.4">
      <c r="A94" s="1">
        <v>2500</v>
      </c>
      <c r="B94" s="1" t="s">
        <v>76</v>
      </c>
      <c r="C94" s="4">
        <v>3011.92</v>
      </c>
      <c r="D94" s="4">
        <v>0</v>
      </c>
      <c r="E94" s="4">
        <v>-500</v>
      </c>
      <c r="F94" s="4">
        <v>1900</v>
      </c>
      <c r="G94" s="4">
        <f t="shared" si="4"/>
        <v>2400</v>
      </c>
    </row>
    <row r="95" spans="1:7" x14ac:dyDescent="0.4">
      <c r="A95" s="1">
        <v>2600</v>
      </c>
      <c r="B95" s="1" t="s">
        <v>77</v>
      </c>
      <c r="C95" s="4">
        <v>22813.43</v>
      </c>
      <c r="D95" s="4">
        <v>72676.45</v>
      </c>
      <c r="E95" s="4">
        <v>221067.03</v>
      </c>
      <c r="F95" s="4">
        <v>76333</v>
      </c>
      <c r="G95" s="4">
        <f t="shared" si="4"/>
        <v>-144734.03</v>
      </c>
    </row>
    <row r="96" spans="1:7" x14ac:dyDescent="0.4">
      <c r="A96" s="1">
        <v>2700</v>
      </c>
      <c r="B96" s="1" t="s">
        <v>78</v>
      </c>
      <c r="C96" s="4">
        <v>77478.2</v>
      </c>
      <c r="D96" s="4">
        <v>4753.07</v>
      </c>
      <c r="E96" s="4">
        <v>66799.899999999994</v>
      </c>
      <c r="F96" s="4">
        <v>114023.86</v>
      </c>
      <c r="G96" s="4">
        <f t="shared" si="4"/>
        <v>47223.960000000006</v>
      </c>
    </row>
    <row r="97" spans="1:7" x14ac:dyDescent="0.4">
      <c r="A97" s="1">
        <v>3300</v>
      </c>
      <c r="B97" s="1" t="s">
        <v>84</v>
      </c>
      <c r="C97" s="4">
        <v>341960.18</v>
      </c>
      <c r="D97" s="4">
        <v>39507.949999999997</v>
      </c>
      <c r="E97" s="4">
        <v>333116.27</v>
      </c>
      <c r="F97" s="4">
        <v>426261.48</v>
      </c>
      <c r="G97" s="4">
        <f t="shared" si="4"/>
        <v>93145.209999999963</v>
      </c>
    </row>
    <row r="98" spans="1:7" x14ac:dyDescent="0.4">
      <c r="A98" s="1">
        <v>5200</v>
      </c>
      <c r="B98" s="1" t="s">
        <v>85</v>
      </c>
      <c r="C98" s="4">
        <v>0</v>
      </c>
      <c r="D98" s="4">
        <v>0</v>
      </c>
      <c r="E98" s="4">
        <v>0</v>
      </c>
      <c r="F98" s="4">
        <v>40504.639999999999</v>
      </c>
      <c r="G98" s="4">
        <f t="shared" si="4"/>
        <v>40504.639999999999</v>
      </c>
    </row>
    <row r="100" spans="1:7" x14ac:dyDescent="0.4">
      <c r="B100" s="1" t="s">
        <v>39</v>
      </c>
      <c r="C100" s="4">
        <f>SUM(C89:C99)</f>
        <v>4227402.4400000004</v>
      </c>
      <c r="D100" s="4">
        <f>SUM(D89:D99)</f>
        <v>547832.94999999995</v>
      </c>
      <c r="E100" s="4">
        <f>SUM(E89:E99)</f>
        <v>4736951.34</v>
      </c>
      <c r="F100" s="4">
        <f>SUM(F89:F99)</f>
        <v>5934952.0199999986</v>
      </c>
      <c r="G100" s="4">
        <f>SUM(G89:G99)</f>
        <v>1198000.6799999995</v>
      </c>
    </row>
    <row r="102" spans="1:7" x14ac:dyDescent="0.4">
      <c r="A102" s="1" t="s">
        <v>86</v>
      </c>
      <c r="C102" s="4">
        <f>C85-C100</f>
        <v>366376.76999999955</v>
      </c>
      <c r="D102" s="4">
        <f>D85-D100</f>
        <v>-6219.8699999998789</v>
      </c>
      <c r="E102" s="4">
        <f>E85-E100</f>
        <v>-3778.5099999997765</v>
      </c>
      <c r="F102" s="4">
        <f>F85-F100</f>
        <v>0</v>
      </c>
      <c r="G102" s="4">
        <f>G85-G100</f>
        <v>3778.510000000475</v>
      </c>
    </row>
    <row r="105" spans="1:7" x14ac:dyDescent="0.4">
      <c r="A105" s="1" t="s">
        <v>114</v>
      </c>
    </row>
    <row r="107" spans="1:7" x14ac:dyDescent="0.4">
      <c r="A107" s="6" t="s">
        <v>109</v>
      </c>
      <c r="B107" s="1" t="s">
        <v>87</v>
      </c>
      <c r="C107" s="4">
        <v>0</v>
      </c>
      <c r="D107" s="4">
        <v>0</v>
      </c>
      <c r="E107" s="4">
        <v>-78735.77</v>
      </c>
      <c r="F107" s="4">
        <v>0</v>
      </c>
      <c r="G107" s="4">
        <f t="shared" ref="G107:G109" si="5">F107-E107</f>
        <v>78735.77</v>
      </c>
    </row>
    <row r="108" spans="1:7" x14ac:dyDescent="0.4">
      <c r="A108" s="6">
        <v>1310</v>
      </c>
      <c r="B108" s="1" t="s">
        <v>118</v>
      </c>
      <c r="C108" s="4">
        <v>1840</v>
      </c>
      <c r="D108" s="4">
        <v>475</v>
      </c>
      <c r="E108" s="4">
        <v>1810</v>
      </c>
      <c r="F108" s="4">
        <v>0</v>
      </c>
      <c r="G108" s="4">
        <f t="shared" si="5"/>
        <v>-1810</v>
      </c>
    </row>
    <row r="109" spans="1:7" x14ac:dyDescent="0.4">
      <c r="A109" s="1">
        <v>1990</v>
      </c>
      <c r="B109" s="1" t="s">
        <v>24</v>
      </c>
      <c r="C109" s="4">
        <v>87713.45</v>
      </c>
      <c r="D109" s="4">
        <v>7385</v>
      </c>
      <c r="E109" s="4">
        <v>78478.880000000005</v>
      </c>
      <c r="F109" s="4">
        <v>6371.82</v>
      </c>
      <c r="G109" s="4">
        <f t="shared" si="5"/>
        <v>-72107.06</v>
      </c>
    </row>
    <row r="111" spans="1:7" x14ac:dyDescent="0.4">
      <c r="B111" s="1" t="s">
        <v>70</v>
      </c>
      <c r="C111" s="4">
        <f>SUM(C107:C110)</f>
        <v>89553.45</v>
      </c>
      <c r="D111" s="4">
        <f t="shared" ref="D111:F111" si="6">SUM(D107:D110)</f>
        <v>7860</v>
      </c>
      <c r="E111" s="4">
        <f t="shared" si="6"/>
        <v>1553.1100000000006</v>
      </c>
      <c r="F111" s="4">
        <f t="shared" si="6"/>
        <v>6371.82</v>
      </c>
      <c r="G111" s="4">
        <f t="shared" ref="G111" si="7">SUM(G107:G109)</f>
        <v>4818.7100000000064</v>
      </c>
    </row>
    <row r="114" spans="1:7" x14ac:dyDescent="0.4">
      <c r="A114" s="1" t="s">
        <v>115</v>
      </c>
    </row>
    <row r="116" spans="1:7" x14ac:dyDescent="0.4">
      <c r="A116" s="1">
        <v>1000</v>
      </c>
      <c r="B116" s="1" t="s">
        <v>82</v>
      </c>
      <c r="C116" s="4">
        <v>69523.240000000005</v>
      </c>
      <c r="D116" s="4">
        <v>5459.49</v>
      </c>
      <c r="E116" s="4">
        <v>90290.37</v>
      </c>
      <c r="F116" s="4">
        <v>6371.82</v>
      </c>
      <c r="G116" s="4">
        <f t="shared" ref="G116" si="8">F116-E116</f>
        <v>-83918.549999999988</v>
      </c>
    </row>
    <row r="118" spans="1:7" x14ac:dyDescent="0.4">
      <c r="B118" s="1" t="s">
        <v>39</v>
      </c>
      <c r="C118" s="4">
        <f>SUM(C116:C117)</f>
        <v>69523.240000000005</v>
      </c>
      <c r="D118" s="4">
        <f t="shared" ref="D118:F118" si="9">SUM(D116:D117)</f>
        <v>5459.49</v>
      </c>
      <c r="E118" s="4">
        <f t="shared" si="9"/>
        <v>90290.37</v>
      </c>
      <c r="F118" s="4">
        <f t="shared" si="9"/>
        <v>6371.82</v>
      </c>
      <c r="G118" s="4">
        <f t="shared" ref="G118" si="10">SUM(G116:G117)</f>
        <v>-83918.549999999988</v>
      </c>
    </row>
    <row r="120" spans="1:7" x14ac:dyDescent="0.4">
      <c r="A120" s="1" t="s">
        <v>116</v>
      </c>
      <c r="C120" s="4">
        <f>C111-C118</f>
        <v>20030.209999999992</v>
      </c>
      <c r="D120" s="4">
        <f t="shared" ref="D120:G120" si="11">D111-D118</f>
        <v>2400.5100000000002</v>
      </c>
      <c r="E120" s="4">
        <f t="shared" si="11"/>
        <v>-88737.26</v>
      </c>
      <c r="F120" s="4">
        <f t="shared" si="11"/>
        <v>0</v>
      </c>
      <c r="G120" s="4">
        <f t="shared" si="11"/>
        <v>88737.26</v>
      </c>
    </row>
    <row r="122" spans="1:7" x14ac:dyDescent="0.4">
      <c r="A122" s="1" t="s">
        <v>107</v>
      </c>
    </row>
    <row r="124" spans="1:7" x14ac:dyDescent="0.4">
      <c r="A124" s="1">
        <v>999</v>
      </c>
      <c r="B124" s="1" t="s">
        <v>87</v>
      </c>
      <c r="C124" s="4">
        <v>0</v>
      </c>
      <c r="D124" s="4">
        <v>0</v>
      </c>
      <c r="E124" s="4">
        <v>0</v>
      </c>
      <c r="F124" s="4">
        <v>136432</v>
      </c>
      <c r="G124" s="4">
        <f>F124-E124</f>
        <v>136432</v>
      </c>
    </row>
    <row r="126" spans="1:7" x14ac:dyDescent="0.4">
      <c r="A126" s="1">
        <v>1510</v>
      </c>
      <c r="B126" s="1" t="s">
        <v>18</v>
      </c>
      <c r="C126" s="4">
        <v>542.79</v>
      </c>
      <c r="D126" s="4">
        <v>101.64</v>
      </c>
      <c r="E126" s="4">
        <v>855.87</v>
      </c>
      <c r="F126" s="4">
        <v>5000</v>
      </c>
      <c r="G126" s="4">
        <f>F126-E126</f>
        <v>4144.13</v>
      </c>
    </row>
    <row r="127" spans="1:7" x14ac:dyDescent="0.4">
      <c r="A127" s="1">
        <v>3200</v>
      </c>
      <c r="B127" s="1" t="s">
        <v>44</v>
      </c>
      <c r="C127" s="4">
        <v>130995</v>
      </c>
      <c r="D127" s="4">
        <v>0</v>
      </c>
      <c r="E127" s="4">
        <v>132500</v>
      </c>
      <c r="F127" s="4">
        <v>265000</v>
      </c>
      <c r="G127" s="4">
        <f>F127-E127</f>
        <v>132500</v>
      </c>
    </row>
    <row r="128" spans="1:7" x14ac:dyDescent="0.4">
      <c r="A128" s="1">
        <v>5210</v>
      </c>
      <c r="B128" s="1" t="s">
        <v>47</v>
      </c>
      <c r="C128" s="4">
        <v>0</v>
      </c>
      <c r="D128" s="4">
        <v>0</v>
      </c>
      <c r="E128" s="4">
        <v>0</v>
      </c>
      <c r="F128" s="4">
        <v>0</v>
      </c>
      <c r="G128" s="4">
        <f>F128-E128</f>
        <v>0</v>
      </c>
    </row>
    <row r="130" spans="1:7" x14ac:dyDescent="0.4">
      <c r="B130" s="1" t="s">
        <v>38</v>
      </c>
      <c r="C130" s="4">
        <f>SUM(C124:C128)</f>
        <v>131537.79</v>
      </c>
      <c r="D130" s="4">
        <f>SUM(D124:D128)</f>
        <v>101.64</v>
      </c>
      <c r="E130" s="4">
        <f>SUM(E124:E128)</f>
        <v>133355.87</v>
      </c>
      <c r="F130" s="4">
        <f>SUM(F124:F128)</f>
        <v>406432</v>
      </c>
      <c r="G130" s="4">
        <f>SUM(G124:G128)</f>
        <v>273076.13</v>
      </c>
    </row>
    <row r="132" spans="1:7" x14ac:dyDescent="0.4">
      <c r="A132" s="1" t="s">
        <v>88</v>
      </c>
    </row>
    <row r="134" spans="1:7" x14ac:dyDescent="0.4">
      <c r="A134" s="1">
        <v>4100</v>
      </c>
      <c r="B134" s="1" t="s">
        <v>79</v>
      </c>
      <c r="C134" s="4">
        <v>0</v>
      </c>
      <c r="D134" s="4">
        <v>0</v>
      </c>
      <c r="E134" s="4">
        <v>0</v>
      </c>
      <c r="F134" s="4">
        <v>12000</v>
      </c>
      <c r="G134" s="4">
        <f>F134-E134</f>
        <v>12000</v>
      </c>
    </row>
    <row r="135" spans="1:7" x14ac:dyDescent="0.4">
      <c r="A135" s="1">
        <v>5100</v>
      </c>
      <c r="B135" s="1" t="s">
        <v>89</v>
      </c>
      <c r="C135" s="4">
        <v>0</v>
      </c>
      <c r="D135" s="4">
        <v>0</v>
      </c>
      <c r="E135" s="4">
        <v>0</v>
      </c>
      <c r="F135" s="4">
        <v>254432</v>
      </c>
      <c r="G135" s="4">
        <f>F135-E135</f>
        <v>254432</v>
      </c>
    </row>
    <row r="136" spans="1:7" x14ac:dyDescent="0.4">
      <c r="A136" s="1">
        <v>5200</v>
      </c>
      <c r="B136" s="1" t="s">
        <v>85</v>
      </c>
      <c r="C136" s="4">
        <v>140000</v>
      </c>
      <c r="D136" s="4">
        <v>0</v>
      </c>
      <c r="E136" s="4">
        <v>140000</v>
      </c>
      <c r="F136" s="4">
        <v>140000</v>
      </c>
      <c r="G136" s="4">
        <f>F136-E136</f>
        <v>0</v>
      </c>
    </row>
    <row r="138" spans="1:7" x14ac:dyDescent="0.4">
      <c r="B138" s="1" t="s">
        <v>39</v>
      </c>
      <c r="C138" s="4">
        <f>SUM(C134:C137)</f>
        <v>140000</v>
      </c>
      <c r="D138" s="4">
        <f>SUM(D134:D137)</f>
        <v>0</v>
      </c>
      <c r="E138" s="4">
        <f>SUM(E134:E137)</f>
        <v>140000</v>
      </c>
      <c r="F138" s="4">
        <f>SUM(F134:F137)</f>
        <v>406432</v>
      </c>
      <c r="G138" s="4">
        <f>SUM(G134:G137)</f>
        <v>266432</v>
      </c>
    </row>
    <row r="140" spans="1:7" x14ac:dyDescent="0.4">
      <c r="A140" s="5" t="s">
        <v>90</v>
      </c>
      <c r="C140" s="4">
        <f>C130-C138</f>
        <v>-8462.2099999999919</v>
      </c>
      <c r="D140" s="4">
        <f>D130-D138</f>
        <v>101.64</v>
      </c>
      <c r="E140" s="4">
        <f>E130-E138</f>
        <v>-6644.1300000000047</v>
      </c>
      <c r="F140" s="4">
        <f>F130-F138</f>
        <v>0</v>
      </c>
      <c r="G140" s="4">
        <f>G130-G138</f>
        <v>6644.1300000000047</v>
      </c>
    </row>
    <row r="143" spans="1:7" x14ac:dyDescent="0.4">
      <c r="A143" s="1" t="s">
        <v>91</v>
      </c>
    </row>
    <row r="145" spans="1:7" x14ac:dyDescent="0.4">
      <c r="A145" s="1">
        <v>999</v>
      </c>
      <c r="B145" s="1" t="s">
        <v>87</v>
      </c>
      <c r="C145" s="4">
        <v>0</v>
      </c>
      <c r="D145" s="4">
        <v>0</v>
      </c>
      <c r="E145" s="4">
        <v>0</v>
      </c>
      <c r="F145" s="4">
        <v>83832</v>
      </c>
      <c r="G145" s="4">
        <f t="shared" ref="G145:G155" si="12">F145-E145</f>
        <v>83832</v>
      </c>
    </row>
    <row r="146" spans="1:7" x14ac:dyDescent="0.4">
      <c r="A146" s="1">
        <v>1111</v>
      </c>
      <c r="B146" s="1" t="s">
        <v>9</v>
      </c>
      <c r="C146" s="4">
        <v>930000</v>
      </c>
      <c r="D146" s="4">
        <v>0</v>
      </c>
      <c r="E146" s="4">
        <v>937612</v>
      </c>
      <c r="F146" s="4">
        <v>937612</v>
      </c>
      <c r="G146" s="4">
        <f t="shared" si="12"/>
        <v>0</v>
      </c>
    </row>
    <row r="147" spans="1:7" x14ac:dyDescent="0.4">
      <c r="A147" s="1">
        <v>1113</v>
      </c>
      <c r="B147" s="1" t="s">
        <v>48</v>
      </c>
      <c r="C147" s="4">
        <v>98000</v>
      </c>
      <c r="D147" s="4">
        <v>0</v>
      </c>
      <c r="E147" s="4">
        <v>98000</v>
      </c>
      <c r="F147" s="4">
        <v>98000</v>
      </c>
      <c r="G147" s="4">
        <f t="shared" si="12"/>
        <v>0</v>
      </c>
    </row>
    <row r="148" spans="1:7" x14ac:dyDescent="0.4">
      <c r="A148" s="1">
        <v>1115</v>
      </c>
      <c r="B148" s="1" t="s">
        <v>11</v>
      </c>
      <c r="C148" s="4">
        <v>20000</v>
      </c>
      <c r="D148" s="4">
        <v>0</v>
      </c>
      <c r="E148" s="4">
        <v>20000</v>
      </c>
      <c r="F148" s="4">
        <v>20000</v>
      </c>
      <c r="G148" s="4">
        <f t="shared" si="12"/>
        <v>0</v>
      </c>
    </row>
    <row r="149" spans="1:7" x14ac:dyDescent="0.4">
      <c r="A149" s="1">
        <v>1117</v>
      </c>
      <c r="B149" s="1" t="s">
        <v>12</v>
      </c>
      <c r="C149" s="4">
        <v>70000</v>
      </c>
      <c r="D149" s="4">
        <v>0</v>
      </c>
      <c r="E149" s="4">
        <v>70000</v>
      </c>
      <c r="F149" s="4">
        <v>70000</v>
      </c>
      <c r="G149" s="4">
        <f t="shared" si="12"/>
        <v>0</v>
      </c>
    </row>
    <row r="150" spans="1:7" x14ac:dyDescent="0.4">
      <c r="A150" s="1">
        <v>1140</v>
      </c>
      <c r="B150" s="1" t="s">
        <v>49</v>
      </c>
      <c r="C150" s="4">
        <v>3000</v>
      </c>
      <c r="D150" s="4">
        <v>0</v>
      </c>
      <c r="E150" s="4">
        <v>3000</v>
      </c>
      <c r="F150" s="4">
        <v>3000</v>
      </c>
      <c r="G150" s="4">
        <f t="shared" si="12"/>
        <v>0</v>
      </c>
    </row>
    <row r="151" spans="1:7" x14ac:dyDescent="0.4">
      <c r="A151" s="1">
        <v>1191</v>
      </c>
      <c r="B151" s="1" t="s">
        <v>50</v>
      </c>
      <c r="C151" s="4">
        <v>0</v>
      </c>
      <c r="D151" s="4">
        <v>0</v>
      </c>
      <c r="E151" s="4">
        <v>0</v>
      </c>
      <c r="F151" s="4">
        <v>0</v>
      </c>
      <c r="G151" s="4">
        <f t="shared" si="12"/>
        <v>0</v>
      </c>
    </row>
    <row r="152" spans="1:7" x14ac:dyDescent="0.4">
      <c r="A152" s="1">
        <v>1280</v>
      </c>
      <c r="B152" s="1" t="s">
        <v>16</v>
      </c>
      <c r="C152" s="4">
        <v>25740</v>
      </c>
      <c r="D152" s="4">
        <v>0</v>
      </c>
      <c r="E152" s="4">
        <v>7212</v>
      </c>
      <c r="F152" s="4">
        <v>7212</v>
      </c>
      <c r="G152" s="4">
        <f t="shared" si="12"/>
        <v>0</v>
      </c>
    </row>
    <row r="153" spans="1:7" x14ac:dyDescent="0.4">
      <c r="A153" s="1">
        <v>1510</v>
      </c>
      <c r="B153" s="1" t="s">
        <v>18</v>
      </c>
      <c r="C153" s="4">
        <v>5016.1499999999996</v>
      </c>
      <c r="D153" s="4">
        <v>1196.79</v>
      </c>
      <c r="E153" s="4">
        <v>6943.15</v>
      </c>
      <c r="F153" s="4">
        <v>5000</v>
      </c>
      <c r="G153" s="4">
        <f t="shared" si="12"/>
        <v>-1943.1499999999996</v>
      </c>
    </row>
    <row r="154" spans="1:7" x14ac:dyDescent="0.4">
      <c r="A154" s="1">
        <v>3200</v>
      </c>
      <c r="B154" s="1" t="s">
        <v>44</v>
      </c>
      <c r="C154" s="4">
        <v>407784</v>
      </c>
      <c r="D154" s="4">
        <v>0</v>
      </c>
      <c r="E154" s="4">
        <v>504123</v>
      </c>
      <c r="F154" s="4">
        <v>946738</v>
      </c>
      <c r="G154" s="4">
        <f t="shared" si="12"/>
        <v>442615</v>
      </c>
    </row>
    <row r="155" spans="1:7" x14ac:dyDescent="0.4">
      <c r="A155" s="1">
        <v>5210</v>
      </c>
      <c r="B155" s="1" t="s">
        <v>47</v>
      </c>
      <c r="C155" s="4">
        <v>0</v>
      </c>
      <c r="D155" s="4">
        <v>0</v>
      </c>
      <c r="E155" s="4">
        <v>0</v>
      </c>
      <c r="F155" s="4">
        <v>0</v>
      </c>
      <c r="G155" s="4">
        <f t="shared" si="12"/>
        <v>0</v>
      </c>
    </row>
    <row r="157" spans="1:7" x14ac:dyDescent="0.4">
      <c r="B157" s="1" t="s">
        <v>37</v>
      </c>
      <c r="C157" s="4">
        <f>SUM(C145:C156)</f>
        <v>1559540.15</v>
      </c>
      <c r="D157" s="4">
        <f>SUM(D145:D156)</f>
        <v>1196.79</v>
      </c>
      <c r="E157" s="4">
        <f>SUM(E145:E156)</f>
        <v>1646890.15</v>
      </c>
      <c r="F157" s="4">
        <f>SUM(F145:F156)</f>
        <v>2171394</v>
      </c>
      <c r="G157" s="4">
        <f>SUM(G145:G156)</f>
        <v>524503.85</v>
      </c>
    </row>
    <row r="159" spans="1:7" x14ac:dyDescent="0.4">
      <c r="A159" s="1" t="s">
        <v>92</v>
      </c>
    </row>
    <row r="161" spans="1:7" x14ac:dyDescent="0.4">
      <c r="A161" s="1">
        <v>4100</v>
      </c>
      <c r="B161" s="1" t="s">
        <v>79</v>
      </c>
      <c r="C161" s="4">
        <v>0</v>
      </c>
      <c r="D161" s="4">
        <v>0</v>
      </c>
      <c r="E161" s="4">
        <v>0</v>
      </c>
      <c r="F161" s="4">
        <v>7500</v>
      </c>
      <c r="G161" s="4">
        <f>F161-E161</f>
        <v>7500</v>
      </c>
    </row>
    <row r="162" spans="1:7" x14ac:dyDescent="0.4">
      <c r="A162" s="1">
        <v>5100</v>
      </c>
      <c r="B162" s="1" t="s">
        <v>93</v>
      </c>
      <c r="C162" s="4">
        <v>0</v>
      </c>
      <c r="D162" s="4">
        <v>0</v>
      </c>
      <c r="E162" s="4">
        <v>0</v>
      </c>
      <c r="F162" s="4">
        <v>781259</v>
      </c>
      <c r="G162" s="4">
        <f>F162-E162</f>
        <v>781259</v>
      </c>
    </row>
    <row r="163" spans="1:7" x14ac:dyDescent="0.4">
      <c r="A163" s="1">
        <v>5200</v>
      </c>
      <c r="B163" s="1" t="s">
        <v>85</v>
      </c>
      <c r="C163" s="4">
        <v>1375023</v>
      </c>
      <c r="D163" s="4">
        <v>0</v>
      </c>
      <c r="E163" s="4">
        <v>1241545</v>
      </c>
      <c r="F163" s="4">
        <v>1382635</v>
      </c>
      <c r="G163" s="4">
        <f>F163-E163</f>
        <v>141090</v>
      </c>
    </row>
    <row r="165" spans="1:7" x14ac:dyDescent="0.4">
      <c r="B165" s="1" t="s">
        <v>39</v>
      </c>
      <c r="C165" s="4">
        <f>SUM(C161:C164)</f>
        <v>1375023</v>
      </c>
      <c r="D165" s="4">
        <v>0</v>
      </c>
      <c r="E165" s="4">
        <f t="shared" ref="E165" si="13">SUM(E161:E164)</f>
        <v>1241545</v>
      </c>
      <c r="F165" s="4">
        <f>SUM(F161:F164)</f>
        <v>2171394</v>
      </c>
      <c r="G165" s="4">
        <f>SUM(G161:G164)</f>
        <v>929849</v>
      </c>
    </row>
    <row r="167" spans="1:7" x14ac:dyDescent="0.4">
      <c r="A167" s="5" t="s">
        <v>94</v>
      </c>
      <c r="C167" s="4">
        <f t="shared" ref="C167:E167" si="14">C157-C165</f>
        <v>184517.14999999991</v>
      </c>
      <c r="D167" s="4">
        <f t="shared" si="14"/>
        <v>1196.79</v>
      </c>
      <c r="E167" s="4">
        <f t="shared" si="14"/>
        <v>405345.14999999991</v>
      </c>
      <c r="F167" s="4">
        <f>F157-F165</f>
        <v>0</v>
      </c>
      <c r="G167" s="4">
        <f>G157-G165</f>
        <v>-405345.15</v>
      </c>
    </row>
    <row r="168" spans="1:7" x14ac:dyDescent="0.4">
      <c r="A168" s="5"/>
    </row>
    <row r="169" spans="1:7" x14ac:dyDescent="0.4">
      <c r="A169" s="1" t="s">
        <v>95</v>
      </c>
    </row>
    <row r="171" spans="1:7" x14ac:dyDescent="0.4">
      <c r="A171" s="1">
        <v>999</v>
      </c>
      <c r="B171" s="1" t="s">
        <v>87</v>
      </c>
      <c r="C171" s="4">
        <v>0</v>
      </c>
      <c r="D171" s="4">
        <v>0</v>
      </c>
      <c r="E171" s="4">
        <v>0</v>
      </c>
      <c r="F171" s="4">
        <v>0</v>
      </c>
      <c r="G171" s="4">
        <f>F171-E171</f>
        <v>0</v>
      </c>
    </row>
    <row r="172" spans="1:7" x14ac:dyDescent="0.4">
      <c r="A172" s="1">
        <v>1510</v>
      </c>
      <c r="B172" s="1" t="s">
        <v>18</v>
      </c>
      <c r="C172" s="4">
        <v>0</v>
      </c>
      <c r="D172" s="4">
        <v>0</v>
      </c>
      <c r="E172" s="4">
        <v>0</v>
      </c>
      <c r="F172" s="4">
        <v>0</v>
      </c>
      <c r="G172" s="4">
        <f>F172-E172</f>
        <v>0</v>
      </c>
    </row>
    <row r="173" spans="1:7" x14ac:dyDescent="0.4">
      <c r="A173" s="1">
        <v>5110</v>
      </c>
      <c r="B173" s="1" t="s">
        <v>51</v>
      </c>
      <c r="C173" s="4">
        <v>0</v>
      </c>
      <c r="D173" s="4">
        <v>0</v>
      </c>
      <c r="E173" s="4">
        <v>0</v>
      </c>
      <c r="F173" s="4">
        <v>0</v>
      </c>
      <c r="G173" s="4">
        <f>F173-E173</f>
        <v>0</v>
      </c>
    </row>
    <row r="174" spans="1:7" x14ac:dyDescent="0.4">
      <c r="A174" s="1">
        <v>5210</v>
      </c>
      <c r="B174" s="1" t="s">
        <v>47</v>
      </c>
      <c r="C174" s="4">
        <v>1515023</v>
      </c>
      <c r="D174" s="4">
        <v>0</v>
      </c>
      <c r="E174" s="4">
        <v>1381545</v>
      </c>
      <c r="F174" s="4">
        <v>1515023</v>
      </c>
      <c r="G174" s="4">
        <f>F174-E174</f>
        <v>133478</v>
      </c>
    </row>
    <row r="176" spans="1:7" x14ac:dyDescent="0.4">
      <c r="B176" s="1" t="s">
        <v>37</v>
      </c>
      <c r="C176" s="4">
        <f>SUM(C171:C175)</f>
        <v>1515023</v>
      </c>
      <c r="D176" s="4">
        <f>SUM(D171:D175)</f>
        <v>0</v>
      </c>
      <c r="E176" s="4">
        <f>SUM(E171:E175)</f>
        <v>1381545</v>
      </c>
      <c r="F176" s="4">
        <f>SUM(F171:F175)</f>
        <v>1515023</v>
      </c>
      <c r="G176" s="4">
        <f>SUM(G171:G175)</f>
        <v>133478</v>
      </c>
    </row>
    <row r="179" spans="1:7" x14ac:dyDescent="0.4">
      <c r="A179" s="1" t="s">
        <v>96</v>
      </c>
    </row>
    <row r="181" spans="1:7" x14ac:dyDescent="0.4">
      <c r="A181" s="1">
        <v>5100</v>
      </c>
      <c r="B181" s="1" t="s">
        <v>93</v>
      </c>
      <c r="C181" s="4">
        <v>1323963.6000000001</v>
      </c>
      <c r="D181" s="4">
        <v>47185</v>
      </c>
      <c r="E181" s="4">
        <v>1960490.83</v>
      </c>
      <c r="F181" s="4">
        <v>1515023</v>
      </c>
      <c r="G181" s="4">
        <f>F181-E181</f>
        <v>-445467.83000000007</v>
      </c>
    </row>
    <row r="183" spans="1:7" x14ac:dyDescent="0.4">
      <c r="B183" s="1" t="s">
        <v>39</v>
      </c>
      <c r="C183" s="4">
        <f>SUM(C181:C182)</f>
        <v>1323963.6000000001</v>
      </c>
      <c r="D183" s="4">
        <f>SUM(D181:D182)</f>
        <v>47185</v>
      </c>
      <c r="E183" s="4">
        <f>SUM(E181:E182)</f>
        <v>1960490.83</v>
      </c>
      <c r="F183" s="4">
        <f>SUM(F181:F182)</f>
        <v>1515023</v>
      </c>
      <c r="G183" s="4">
        <f>SUM(G181:G182)</f>
        <v>-445467.83000000007</v>
      </c>
    </row>
    <row r="186" spans="1:7" x14ac:dyDescent="0.4">
      <c r="A186" s="1" t="s">
        <v>97</v>
      </c>
      <c r="C186" s="4">
        <f>C176-C183</f>
        <v>191059.39999999991</v>
      </c>
      <c r="D186" s="4">
        <f>D176-D183</f>
        <v>-47185</v>
      </c>
      <c r="E186" s="4">
        <f>E176-E183</f>
        <v>-578945.83000000007</v>
      </c>
      <c r="F186" s="4">
        <f>F176-F183</f>
        <v>0</v>
      </c>
      <c r="G186" s="4">
        <f>G176-G183</f>
        <v>578945.83000000007</v>
      </c>
    </row>
    <row r="189" spans="1:7" x14ac:dyDescent="0.4">
      <c r="A189" s="1" t="s">
        <v>98</v>
      </c>
    </row>
    <row r="191" spans="1:7" x14ac:dyDescent="0.4">
      <c r="A191" s="1">
        <v>999</v>
      </c>
      <c r="B191" s="1" t="s">
        <v>87</v>
      </c>
      <c r="C191" s="4">
        <v>286388.86</v>
      </c>
      <c r="D191" s="4">
        <v>0</v>
      </c>
      <c r="E191" s="4">
        <v>211561.61</v>
      </c>
      <c r="F191" s="4">
        <v>210000</v>
      </c>
      <c r="G191" s="4">
        <f t="shared" ref="G191:G209" si="15">F191-E191</f>
        <v>-1561.609999999986</v>
      </c>
    </row>
    <row r="192" spans="1:7" x14ac:dyDescent="0.4">
      <c r="A192" s="1">
        <v>1510</v>
      </c>
      <c r="B192" s="1" t="s">
        <v>18</v>
      </c>
      <c r="C192" s="4">
        <v>475.12</v>
      </c>
      <c r="D192" s="4">
        <v>96.39</v>
      </c>
      <c r="E192" s="4">
        <v>403.87</v>
      </c>
      <c r="F192" s="4">
        <v>550</v>
      </c>
      <c r="G192" s="4">
        <f t="shared" si="15"/>
        <v>146.13</v>
      </c>
    </row>
    <row r="193" spans="1:7" x14ac:dyDescent="0.4">
      <c r="A193" s="1">
        <v>1611</v>
      </c>
      <c r="B193" s="1" t="s">
        <v>52</v>
      </c>
      <c r="C193" s="4">
        <v>0</v>
      </c>
      <c r="D193" s="4">
        <v>0</v>
      </c>
      <c r="E193" s="4">
        <v>0</v>
      </c>
      <c r="F193" s="4">
        <v>0</v>
      </c>
      <c r="G193" s="4">
        <f t="shared" si="15"/>
        <v>0</v>
      </c>
    </row>
    <row r="194" spans="1:7" x14ac:dyDescent="0.4">
      <c r="A194" s="1">
        <v>1612</v>
      </c>
      <c r="B194" s="1" t="s">
        <v>53</v>
      </c>
      <c r="C194" s="4">
        <v>0</v>
      </c>
      <c r="D194" s="4">
        <v>0</v>
      </c>
      <c r="E194" s="4">
        <v>0</v>
      </c>
      <c r="F194" s="4">
        <v>0</v>
      </c>
      <c r="G194" s="4">
        <f t="shared" si="15"/>
        <v>0</v>
      </c>
    </row>
    <row r="195" spans="1:7" x14ac:dyDescent="0.4">
      <c r="A195" s="1">
        <v>1614</v>
      </c>
      <c r="B195" s="1" t="s">
        <v>54</v>
      </c>
      <c r="C195" s="4">
        <v>0</v>
      </c>
      <c r="D195" s="4">
        <v>0</v>
      </c>
      <c r="E195" s="4">
        <v>0</v>
      </c>
      <c r="F195" s="4">
        <v>0</v>
      </c>
      <c r="G195" s="4">
        <f t="shared" si="15"/>
        <v>0</v>
      </c>
    </row>
    <row r="196" spans="1:7" x14ac:dyDescent="0.4">
      <c r="A196" s="1">
        <v>1621</v>
      </c>
      <c r="B196" s="1" t="s">
        <v>55</v>
      </c>
      <c r="C196" s="4">
        <v>4740.41</v>
      </c>
      <c r="D196" s="4">
        <v>3309.1</v>
      </c>
      <c r="E196" s="4">
        <v>11972.35</v>
      </c>
      <c r="F196" s="4">
        <v>0</v>
      </c>
      <c r="G196" s="4">
        <f t="shared" si="15"/>
        <v>-11972.35</v>
      </c>
    </row>
    <row r="197" spans="1:7" x14ac:dyDescent="0.4">
      <c r="A197" s="1">
        <v>1624</v>
      </c>
      <c r="B197" s="1" t="s">
        <v>56</v>
      </c>
      <c r="C197" s="4">
        <v>49474.559999999998</v>
      </c>
      <c r="D197" s="4">
        <v>22446.12</v>
      </c>
      <c r="E197" s="4">
        <v>69339.62</v>
      </c>
      <c r="F197" s="4">
        <v>90000</v>
      </c>
      <c r="G197" s="4">
        <f t="shared" si="15"/>
        <v>20660.380000000005</v>
      </c>
    </row>
    <row r="198" spans="1:7" x14ac:dyDescent="0.4">
      <c r="A198" s="1">
        <v>1627</v>
      </c>
      <c r="B198" s="1" t="s">
        <v>57</v>
      </c>
      <c r="C198" s="4">
        <v>0</v>
      </c>
      <c r="D198" s="4">
        <v>0</v>
      </c>
      <c r="E198" s="4">
        <v>0</v>
      </c>
      <c r="F198" s="4">
        <v>0</v>
      </c>
      <c r="G198" s="4">
        <f t="shared" si="15"/>
        <v>0</v>
      </c>
    </row>
    <row r="199" spans="1:7" x14ac:dyDescent="0.4">
      <c r="A199" s="1">
        <v>1629</v>
      </c>
      <c r="B199" s="1" t="s">
        <v>58</v>
      </c>
      <c r="C199" s="4">
        <v>50359.360000000001</v>
      </c>
      <c r="D199" s="4">
        <v>2169</v>
      </c>
      <c r="E199" s="4">
        <v>9361.65</v>
      </c>
      <c r="F199" s="4">
        <v>60000</v>
      </c>
      <c r="G199" s="4">
        <f t="shared" si="15"/>
        <v>50638.35</v>
      </c>
    </row>
    <row r="200" spans="1:7" x14ac:dyDescent="0.4">
      <c r="A200" s="1">
        <v>1631</v>
      </c>
      <c r="B200" s="1" t="s">
        <v>59</v>
      </c>
      <c r="C200" s="4">
        <v>0</v>
      </c>
      <c r="D200" s="4">
        <v>351.9</v>
      </c>
      <c r="E200" s="4">
        <v>3652.78</v>
      </c>
      <c r="F200" s="4">
        <v>0</v>
      </c>
      <c r="G200" s="4">
        <f t="shared" si="15"/>
        <v>-3652.78</v>
      </c>
    </row>
    <row r="201" spans="1:7" x14ac:dyDescent="0.4">
      <c r="A201" s="1">
        <v>1633</v>
      </c>
      <c r="B201" s="1" t="s">
        <v>60</v>
      </c>
      <c r="C201" s="4">
        <v>0</v>
      </c>
      <c r="D201" s="4">
        <v>0</v>
      </c>
      <c r="E201" s="4">
        <v>0</v>
      </c>
      <c r="F201" s="4">
        <v>20000</v>
      </c>
      <c r="G201" s="4">
        <f t="shared" si="15"/>
        <v>20000</v>
      </c>
    </row>
    <row r="202" spans="1:7" x14ac:dyDescent="0.4">
      <c r="A202" s="1">
        <v>1634</v>
      </c>
      <c r="B202" s="1" t="s">
        <v>61</v>
      </c>
      <c r="C202" s="4">
        <v>0</v>
      </c>
      <c r="D202" s="4">
        <v>0</v>
      </c>
      <c r="E202" s="4">
        <v>0</v>
      </c>
      <c r="F202" s="4">
        <v>0</v>
      </c>
      <c r="G202" s="4">
        <f t="shared" si="15"/>
        <v>0</v>
      </c>
    </row>
    <row r="203" spans="1:7" x14ac:dyDescent="0.4">
      <c r="A203" s="1">
        <v>1636</v>
      </c>
      <c r="B203" s="1" t="s">
        <v>62</v>
      </c>
      <c r="C203" s="4">
        <v>0</v>
      </c>
      <c r="D203" s="4">
        <v>0</v>
      </c>
      <c r="E203" s="4">
        <v>0</v>
      </c>
      <c r="F203" s="4">
        <v>0</v>
      </c>
      <c r="G203" s="4">
        <f t="shared" si="15"/>
        <v>0</v>
      </c>
    </row>
    <row r="204" spans="1:7" x14ac:dyDescent="0.4">
      <c r="A204" s="1">
        <v>1990</v>
      </c>
      <c r="B204" s="1" t="s">
        <v>121</v>
      </c>
      <c r="C204" s="4">
        <v>0</v>
      </c>
      <c r="D204" s="4">
        <v>0</v>
      </c>
      <c r="E204" s="4">
        <v>0</v>
      </c>
      <c r="F204" s="4">
        <v>0</v>
      </c>
      <c r="G204" s="4">
        <f t="shared" si="15"/>
        <v>0</v>
      </c>
    </row>
    <row r="205" spans="1:7" x14ac:dyDescent="0.4">
      <c r="A205" s="1">
        <v>3200</v>
      </c>
      <c r="B205" s="1" t="s">
        <v>44</v>
      </c>
      <c r="C205" s="4">
        <v>19086.599999999999</v>
      </c>
      <c r="D205" s="4">
        <v>0</v>
      </c>
      <c r="E205" s="4">
        <v>-1934.81</v>
      </c>
      <c r="F205" s="4">
        <v>15000</v>
      </c>
      <c r="G205" s="4">
        <f t="shared" si="15"/>
        <v>16934.810000000001</v>
      </c>
    </row>
    <row r="206" spans="1:7" x14ac:dyDescent="0.4">
      <c r="A206" s="1">
        <v>4500</v>
      </c>
      <c r="B206" s="1" t="s">
        <v>63</v>
      </c>
      <c r="C206" s="4">
        <v>460577.59</v>
      </c>
      <c r="D206" s="4">
        <v>73858.2</v>
      </c>
      <c r="E206" s="4">
        <v>508313.59999999998</v>
      </c>
      <c r="F206" s="4">
        <v>600000</v>
      </c>
      <c r="G206" s="4">
        <f t="shared" si="15"/>
        <v>91686.400000000023</v>
      </c>
    </row>
    <row r="207" spans="1:7" x14ac:dyDescent="0.4">
      <c r="A207" s="1">
        <v>4500</v>
      </c>
      <c r="B207" s="1" t="s">
        <v>64</v>
      </c>
      <c r="C207" s="4">
        <v>1112049.92</v>
      </c>
      <c r="D207" s="4">
        <v>176696.64</v>
      </c>
      <c r="E207" s="4">
        <v>1252571.17</v>
      </c>
      <c r="F207" s="4">
        <v>1450000</v>
      </c>
      <c r="G207" s="4">
        <f t="shared" si="15"/>
        <v>197428.83000000007</v>
      </c>
    </row>
    <row r="208" spans="1:7" x14ac:dyDescent="0.4">
      <c r="A208" s="1">
        <v>4500</v>
      </c>
      <c r="B208" s="1" t="s">
        <v>122</v>
      </c>
      <c r="C208" s="4">
        <v>0</v>
      </c>
      <c r="D208" s="4">
        <v>10431.030000000001</v>
      </c>
      <c r="E208" s="4">
        <v>36736.980000000003</v>
      </c>
      <c r="F208" s="4">
        <v>0</v>
      </c>
      <c r="G208" s="4">
        <f t="shared" ref="G208" si="16">F208-E208</f>
        <v>-36736.980000000003</v>
      </c>
    </row>
    <row r="209" spans="1:7" x14ac:dyDescent="0.4">
      <c r="A209" s="1">
        <v>4550</v>
      </c>
      <c r="B209" s="1" t="s">
        <v>65</v>
      </c>
      <c r="C209" s="4">
        <v>0</v>
      </c>
      <c r="D209" s="4">
        <v>0</v>
      </c>
      <c r="E209" s="4">
        <v>0</v>
      </c>
      <c r="F209" s="4">
        <v>0</v>
      </c>
      <c r="G209" s="4">
        <f t="shared" si="15"/>
        <v>0</v>
      </c>
    </row>
    <row r="211" spans="1:7" x14ac:dyDescent="0.4">
      <c r="B211" s="1" t="s">
        <v>37</v>
      </c>
      <c r="C211" s="4">
        <f>SUM(C191:C210)</f>
        <v>1983152.42</v>
      </c>
      <c r="D211" s="4">
        <f>SUM(D191:D210)</f>
        <v>289358.38</v>
      </c>
      <c r="E211" s="4">
        <f>SUM(E191:E210)</f>
        <v>2101978.8199999998</v>
      </c>
      <c r="F211" s="4">
        <f>SUM(F191:F210)</f>
        <v>2445550</v>
      </c>
      <c r="G211" s="4">
        <f>SUM(G191:G210)</f>
        <v>343571.18000000017</v>
      </c>
    </row>
    <row r="213" spans="1:7" x14ac:dyDescent="0.4">
      <c r="A213" s="1" t="s">
        <v>99</v>
      </c>
    </row>
    <row r="215" spans="1:7" x14ac:dyDescent="0.4">
      <c r="A215" s="1">
        <v>3100</v>
      </c>
      <c r="B215" s="1" t="s">
        <v>100</v>
      </c>
      <c r="C215" s="4">
        <v>1778548.56</v>
      </c>
      <c r="D215" s="4">
        <v>140325.96</v>
      </c>
      <c r="E215" s="4">
        <v>1860036.84</v>
      </c>
      <c r="F215" s="4">
        <v>2425900</v>
      </c>
      <c r="G215" s="4">
        <f>F215-E215</f>
        <v>565863.15999999992</v>
      </c>
    </row>
    <row r="216" spans="1:7" x14ac:dyDescent="0.4">
      <c r="A216" s="1">
        <v>5200</v>
      </c>
      <c r="B216" s="1" t="s">
        <v>85</v>
      </c>
      <c r="C216" s="4">
        <v>0</v>
      </c>
      <c r="D216" s="4">
        <v>0</v>
      </c>
      <c r="E216" s="4">
        <v>0</v>
      </c>
      <c r="F216" s="4">
        <v>19650</v>
      </c>
      <c r="G216" s="4">
        <f>F216-E216</f>
        <v>19650</v>
      </c>
    </row>
    <row r="218" spans="1:7" x14ac:dyDescent="0.4">
      <c r="B218" s="1" t="s">
        <v>39</v>
      </c>
      <c r="C218" s="4">
        <f>SUM(C215:C217)</f>
        <v>1778548.56</v>
      </c>
      <c r="D218" s="4">
        <f>SUM(D215:D217)</f>
        <v>140325.96</v>
      </c>
      <c r="E218" s="4">
        <f>SUM(E215:E217)</f>
        <v>1860036.84</v>
      </c>
      <c r="F218" s="4">
        <f>SUM(F215:F217)</f>
        <v>2445550</v>
      </c>
      <c r="G218" s="4">
        <f>SUM(G215:G217)</f>
        <v>585513.15999999992</v>
      </c>
    </row>
    <row r="220" spans="1:7" x14ac:dyDescent="0.4">
      <c r="A220" s="1" t="s">
        <v>101</v>
      </c>
      <c r="C220" s="4">
        <f>C211-C218</f>
        <v>204603.85999999987</v>
      </c>
      <c r="D220" s="4">
        <f>D211-D218</f>
        <v>149032.42000000001</v>
      </c>
      <c r="E220" s="4">
        <f>E211-E218</f>
        <v>241941.97999999975</v>
      </c>
      <c r="F220" s="4">
        <f>F211-F218</f>
        <v>0</v>
      </c>
      <c r="G220" s="4">
        <f>G211-G218</f>
        <v>-241941.97999999975</v>
      </c>
    </row>
    <row r="223" spans="1:7" x14ac:dyDescent="0.4">
      <c r="A223" s="1" t="s">
        <v>102</v>
      </c>
    </row>
    <row r="225" spans="1:10" x14ac:dyDescent="0.4">
      <c r="A225" s="1">
        <v>999</v>
      </c>
      <c r="B225" s="1" t="s">
        <v>87</v>
      </c>
      <c r="C225" s="4">
        <v>247544.15</v>
      </c>
      <c r="D225" s="4">
        <v>0</v>
      </c>
      <c r="E225" s="4">
        <v>231114.41</v>
      </c>
      <c r="F225" s="4">
        <v>258342.02</v>
      </c>
      <c r="G225" s="4">
        <f>F225-E225</f>
        <v>27227.609999999986</v>
      </c>
      <c r="J225" s="4"/>
    </row>
    <row r="226" spans="1:10" x14ac:dyDescent="0.4">
      <c r="A226" s="1">
        <v>1510</v>
      </c>
      <c r="B226" s="1" t="s">
        <v>18</v>
      </c>
      <c r="C226" s="4">
        <v>1035.43</v>
      </c>
      <c r="D226" s="4">
        <v>130.44</v>
      </c>
      <c r="E226" s="4">
        <v>1110.33</v>
      </c>
      <c r="F226" s="4">
        <v>1945.25</v>
      </c>
      <c r="G226" s="4">
        <f>F226-E226</f>
        <v>834.92000000000007</v>
      </c>
    </row>
    <row r="227" spans="1:10" x14ac:dyDescent="0.4">
      <c r="A227" s="1">
        <v>1990</v>
      </c>
      <c r="B227" s="1" t="s">
        <v>24</v>
      </c>
      <c r="C227" s="4">
        <v>54118.35</v>
      </c>
      <c r="D227" s="4">
        <v>9104.5</v>
      </c>
      <c r="E227" s="4">
        <v>64655.77</v>
      </c>
      <c r="F227" s="4">
        <v>151589.57</v>
      </c>
      <c r="G227" s="4">
        <f>F227-E227</f>
        <v>86933.800000000017</v>
      </c>
    </row>
    <row r="228" spans="1:10" x14ac:dyDescent="0.4">
      <c r="A228" s="1">
        <v>1999</v>
      </c>
      <c r="B228" s="1" t="s">
        <v>42</v>
      </c>
      <c r="C228" s="4">
        <v>714.63</v>
      </c>
      <c r="D228" s="4">
        <v>170.6</v>
      </c>
      <c r="E228" s="4">
        <v>-6069.53</v>
      </c>
      <c r="F228" s="4">
        <v>7721.84</v>
      </c>
      <c r="G228" s="4">
        <f>F228-E228</f>
        <v>13791.369999999999</v>
      </c>
    </row>
    <row r="230" spans="1:10" x14ac:dyDescent="0.4">
      <c r="B230" s="1" t="s">
        <v>37</v>
      </c>
      <c r="C230" s="4">
        <f t="shared" ref="C230:E230" si="17">SUM(C225:C229)</f>
        <v>303412.56</v>
      </c>
      <c r="D230" s="4">
        <f t="shared" si="17"/>
        <v>9405.5400000000009</v>
      </c>
      <c r="E230" s="4">
        <f t="shared" si="17"/>
        <v>290810.98</v>
      </c>
      <c r="F230" s="4">
        <f>SUM(F225:F229)</f>
        <v>419598.68</v>
      </c>
      <c r="G230" s="4">
        <f>SUM(G225:G229)</f>
        <v>128787.7</v>
      </c>
    </row>
    <row r="233" spans="1:10" x14ac:dyDescent="0.4">
      <c r="A233" s="1" t="s">
        <v>103</v>
      </c>
    </row>
    <row r="235" spans="1:10" x14ac:dyDescent="0.4">
      <c r="A235" s="1">
        <v>3300</v>
      </c>
      <c r="B235" s="1" t="s">
        <v>84</v>
      </c>
      <c r="C235" s="4">
        <v>55711.28</v>
      </c>
      <c r="D235" s="4">
        <v>5018.93</v>
      </c>
      <c r="E235" s="4">
        <v>75546.69</v>
      </c>
      <c r="F235" s="4">
        <v>419598.68</v>
      </c>
      <c r="G235" s="4">
        <f>F235-E235</f>
        <v>344051.99</v>
      </c>
    </row>
    <row r="237" spans="1:10" x14ac:dyDescent="0.4">
      <c r="B237" s="1" t="s">
        <v>39</v>
      </c>
      <c r="C237" s="4">
        <f>SUM(C235:C236)</f>
        <v>55711.28</v>
      </c>
      <c r="D237" s="4">
        <f t="shared" ref="D237:F237" si="18">SUM(D235:D236)</f>
        <v>5018.93</v>
      </c>
      <c r="E237" s="4">
        <f t="shared" si="18"/>
        <v>75546.69</v>
      </c>
      <c r="F237" s="4">
        <f t="shared" si="18"/>
        <v>419598.68</v>
      </c>
      <c r="G237" s="4">
        <f>F237-E237</f>
        <v>344051.99</v>
      </c>
    </row>
    <row r="239" spans="1:10" x14ac:dyDescent="0.4">
      <c r="A239" s="1" t="s">
        <v>104</v>
      </c>
      <c r="C239" s="4">
        <f>C230-C237</f>
        <v>247701.28</v>
      </c>
      <c r="D239" s="4">
        <f>D230-D237</f>
        <v>4386.6100000000006</v>
      </c>
      <c r="E239" s="4">
        <f>E230-E237</f>
        <v>215264.28999999998</v>
      </c>
      <c r="F239" s="4">
        <f>F230-F237</f>
        <v>0</v>
      </c>
      <c r="G239" s="4">
        <f>G230-G237</f>
        <v>-215264.28999999998</v>
      </c>
    </row>
  </sheetData>
  <phoneticPr fontId="0" type="noConversion"/>
  <printOptions gridLines="1"/>
  <pageMargins left="0.19" right="0.5" top="1" bottom="0.75" header="0.35" footer="0.5"/>
  <pageSetup scale="95" orientation="landscape" r:id="rId1"/>
  <headerFooter alignWithMargins="0">
    <oddHeader>&amp;L
&amp;CMONTHLY FINANCIAL REPORT
SY 2017 - PERIOD 10</oddHeader>
    <oddFooter>&amp;CPage &amp;P of &amp;N</oddFooter>
  </headerFooter>
  <rowBreaks count="11" manualBreakCount="11">
    <brk id="47" max="16383" man="1"/>
    <brk id="66" max="16383" man="1"/>
    <brk id="85" max="16383" man="1"/>
    <brk id="102" max="16383" man="1"/>
    <brk id="120" max="16383" man="1"/>
    <brk id="140" max="16383" man="1"/>
    <brk id="167" max="16383" man="1"/>
    <brk id="186" max="16383" man="1"/>
    <brk id="211" max="16383" man="1"/>
    <brk id="220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Report</vt:lpstr>
      <vt:lpstr>'Monthly Report'!Print_Area</vt:lpstr>
      <vt:lpstr>'Monthly Report'!Print_Titles</vt:lpstr>
    </vt:vector>
  </TitlesOfParts>
  <Company>Paducah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Huff, Julie - CO Dir. Finance</cp:lastModifiedBy>
  <cp:lastPrinted>2017-05-11T12:37:01Z</cp:lastPrinted>
  <dcterms:created xsi:type="dcterms:W3CDTF">2004-08-10T14:36:47Z</dcterms:created>
  <dcterms:modified xsi:type="dcterms:W3CDTF">2017-05-11T12:38:08Z</dcterms:modified>
</cp:coreProperties>
</file>